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480" windowHeight="6360" activeTab="3"/>
  </bookViews>
  <sheets>
    <sheet name="баланс деревини" sheetId="10" r:id="rId1"/>
    <sheet name="1-КЛ" sheetId="13" r:id="rId2"/>
    <sheet name="1-ПД" sheetId="12" r:id="rId3"/>
    <sheet name="витрати переробки" sheetId="11" r:id="rId4"/>
  </sheets>
  <definedNames>
    <definedName name="_xlnm.Print_Titles" localSheetId="1">'1-КЛ'!$6:$11</definedName>
  </definedNames>
  <calcPr calcId="125725"/>
</workbook>
</file>

<file path=xl/calcChain.xml><?xml version="1.0" encoding="utf-8"?>
<calcChain xmlns="http://schemas.openxmlformats.org/spreadsheetml/2006/main">
  <c r="D12" i="13"/>
  <c r="M12" s="1"/>
  <c r="D13"/>
  <c r="M13" s="1"/>
  <c r="D14"/>
  <c r="M14" s="1"/>
  <c r="D15"/>
  <c r="M15" s="1"/>
  <c r="D16"/>
  <c r="M16" s="1"/>
  <c r="D17"/>
  <c r="M17" s="1"/>
  <c r="D18"/>
  <c r="M18" s="1"/>
  <c r="D19"/>
  <c r="M19" s="1"/>
  <c r="D20"/>
  <c r="M20" s="1"/>
  <c r="D21"/>
  <c r="M21" s="1"/>
  <c r="D22"/>
  <c r="M22" s="1"/>
  <c r="D23"/>
  <c r="M23" s="1"/>
  <c r="D24"/>
  <c r="M24" s="1"/>
  <c r="D25"/>
  <c r="M25" s="1"/>
  <c r="D26"/>
  <c r="M26" s="1"/>
  <c r="D27"/>
  <c r="M27" s="1"/>
  <c r="D28"/>
  <c r="M28" s="1"/>
  <c r="D29"/>
  <c r="M29" s="1"/>
  <c r="D30"/>
  <c r="M30" s="1"/>
  <c r="D31"/>
  <c r="M31" s="1"/>
  <c r="D32"/>
  <c r="M32" s="1"/>
  <c r="D33"/>
  <c r="M33" s="1"/>
  <c r="D34"/>
  <c r="M34" s="1"/>
  <c r="D35"/>
  <c r="M35" s="1"/>
  <c r="D36"/>
  <c r="M36" s="1"/>
  <c r="D37"/>
  <c r="M37" s="1"/>
  <c r="D38"/>
  <c r="M38" s="1"/>
  <c r="D39"/>
  <c r="M39" s="1"/>
  <c r="D40"/>
  <c r="M40" s="1"/>
  <c r="D41"/>
  <c r="M41" s="1"/>
  <c r="D42"/>
  <c r="M42" s="1"/>
  <c r="D43"/>
  <c r="M43" s="1"/>
  <c r="D44"/>
  <c r="M44" s="1"/>
  <c r="D45"/>
  <c r="M45" s="1"/>
  <c r="D46"/>
  <c r="M46" s="1"/>
  <c r="D47"/>
  <c r="M47" s="1"/>
  <c r="D48"/>
  <c r="M48" s="1"/>
  <c r="D49"/>
  <c r="M49" s="1"/>
  <c r="D50"/>
  <c r="M50" s="1"/>
  <c r="D51"/>
  <c r="M51" s="1"/>
  <c r="D52"/>
  <c r="M52" s="1"/>
  <c r="D53"/>
  <c r="M53" s="1"/>
  <c r="D54"/>
  <c r="M54" s="1"/>
  <c r="D55"/>
  <c r="M55" s="1"/>
  <c r="D56"/>
  <c r="M56" s="1"/>
  <c r="D57"/>
  <c r="M57" s="1"/>
  <c r="E58"/>
  <c r="F58"/>
  <c r="G58"/>
  <c r="H58"/>
  <c r="I58"/>
  <c r="J58"/>
  <c r="K58"/>
  <c r="L58"/>
  <c r="E28" i="12"/>
  <c r="F28"/>
  <c r="E32"/>
  <c r="F32"/>
  <c r="E7" i="11"/>
  <c r="F7"/>
  <c r="J7"/>
  <c r="K7"/>
  <c r="L7"/>
  <c r="M7"/>
  <c r="N7"/>
  <c r="O7"/>
  <c r="Q7"/>
  <c r="R7"/>
  <c r="T7"/>
  <c r="D8"/>
  <c r="I8"/>
  <c r="H8" s="1"/>
  <c r="G8" s="1"/>
  <c r="P8"/>
  <c r="S8"/>
  <c r="D9"/>
  <c r="G9"/>
  <c r="H9"/>
  <c r="I9"/>
  <c r="P9"/>
  <c r="S9"/>
  <c r="D10"/>
  <c r="I10"/>
  <c r="H10" s="1"/>
  <c r="G10" s="1"/>
  <c r="P10"/>
  <c r="S10"/>
  <c r="D11"/>
  <c r="G11"/>
  <c r="I11"/>
  <c r="H11" s="1"/>
  <c r="P11"/>
  <c r="S11"/>
  <c r="E12"/>
  <c r="F12"/>
  <c r="J12"/>
  <c r="K12"/>
  <c r="L12"/>
  <c r="M12"/>
  <c r="N12"/>
  <c r="O12"/>
  <c r="Q12"/>
  <c r="Q63" s="1"/>
  <c r="R12"/>
  <c r="T12"/>
  <c r="D13"/>
  <c r="G13"/>
  <c r="H13"/>
  <c r="I13"/>
  <c r="P13"/>
  <c r="S13"/>
  <c r="D14"/>
  <c r="I14"/>
  <c r="H14" s="1"/>
  <c r="G14" s="1"/>
  <c r="P14"/>
  <c r="S14"/>
  <c r="D15"/>
  <c r="G15"/>
  <c r="H15"/>
  <c r="I15"/>
  <c r="P15"/>
  <c r="S15"/>
  <c r="D16"/>
  <c r="G16"/>
  <c r="H16"/>
  <c r="I16"/>
  <c r="P16"/>
  <c r="S16"/>
  <c r="D17"/>
  <c r="I17"/>
  <c r="H17" s="1"/>
  <c r="G17" s="1"/>
  <c r="P17"/>
  <c r="S17"/>
  <c r="D18"/>
  <c r="G18"/>
  <c r="I18"/>
  <c r="H18" s="1"/>
  <c r="P18"/>
  <c r="S18"/>
  <c r="D19"/>
  <c r="G19"/>
  <c r="I19"/>
  <c r="H19" s="1"/>
  <c r="P19"/>
  <c r="S19"/>
  <c r="D20"/>
  <c r="G20"/>
  <c r="I20"/>
  <c r="H20" s="1"/>
  <c r="P20"/>
  <c r="S20"/>
  <c r="D21"/>
  <c r="G21"/>
  <c r="I21"/>
  <c r="H21" s="1"/>
  <c r="P21"/>
  <c r="S21"/>
  <c r="D22"/>
  <c r="G22"/>
  <c r="I22"/>
  <c r="H22" s="1"/>
  <c r="P22"/>
  <c r="S22"/>
  <c r="D23"/>
  <c r="G23"/>
  <c r="I23"/>
  <c r="H23" s="1"/>
  <c r="P23"/>
  <c r="S23"/>
  <c r="D24"/>
  <c r="G24"/>
  <c r="I24"/>
  <c r="H24" s="1"/>
  <c r="P24"/>
  <c r="S24"/>
  <c r="D25"/>
  <c r="G25"/>
  <c r="I25"/>
  <c r="H25" s="1"/>
  <c r="P25"/>
  <c r="S25"/>
  <c r="D26"/>
  <c r="G26"/>
  <c r="I26"/>
  <c r="H26" s="1"/>
  <c r="P26"/>
  <c r="S26"/>
  <c r="D27"/>
  <c r="G27"/>
  <c r="I27"/>
  <c r="H27" s="1"/>
  <c r="P27"/>
  <c r="S27"/>
  <c r="D28"/>
  <c r="G28"/>
  <c r="I28"/>
  <c r="H28" s="1"/>
  <c r="P28"/>
  <c r="S28"/>
  <c r="D29"/>
  <c r="G29"/>
  <c r="I29"/>
  <c r="H29" s="1"/>
  <c r="P29"/>
  <c r="S29"/>
  <c r="D30"/>
  <c r="G30"/>
  <c r="I30"/>
  <c r="H30" s="1"/>
  <c r="P30"/>
  <c r="S30"/>
  <c r="D31"/>
  <c r="G31"/>
  <c r="I31"/>
  <c r="H31" s="1"/>
  <c r="P31"/>
  <c r="S31"/>
  <c r="D32"/>
  <c r="G32"/>
  <c r="I32"/>
  <c r="H32" s="1"/>
  <c r="P32"/>
  <c r="S32"/>
  <c r="D33"/>
  <c r="G33"/>
  <c r="I33"/>
  <c r="H33" s="1"/>
  <c r="P33"/>
  <c r="S33"/>
  <c r="D34"/>
  <c r="G34"/>
  <c r="I34"/>
  <c r="H34" s="1"/>
  <c r="P34"/>
  <c r="S34"/>
  <c r="D35"/>
  <c r="G35"/>
  <c r="I35"/>
  <c r="H35" s="1"/>
  <c r="P35"/>
  <c r="S35"/>
  <c r="D36"/>
  <c r="G36"/>
  <c r="I36"/>
  <c r="H36" s="1"/>
  <c r="P36"/>
  <c r="S36"/>
  <c r="D37"/>
  <c r="G37"/>
  <c r="I37"/>
  <c r="H37" s="1"/>
  <c r="P37"/>
  <c r="S37"/>
  <c r="D38"/>
  <c r="G38"/>
  <c r="I38"/>
  <c r="H38" s="1"/>
  <c r="P38"/>
  <c r="S38"/>
  <c r="D39"/>
  <c r="G39"/>
  <c r="I39"/>
  <c r="H39" s="1"/>
  <c r="P39"/>
  <c r="S39"/>
  <c r="D40"/>
  <c r="G40"/>
  <c r="I40"/>
  <c r="H40" s="1"/>
  <c r="P40"/>
  <c r="S40"/>
  <c r="D41"/>
  <c r="G41"/>
  <c r="I41"/>
  <c r="H41" s="1"/>
  <c r="P41"/>
  <c r="S41"/>
  <c r="D42"/>
  <c r="G42"/>
  <c r="I42"/>
  <c r="H42" s="1"/>
  <c r="P42"/>
  <c r="S42"/>
  <c r="D43"/>
  <c r="G43"/>
  <c r="I43"/>
  <c r="H43" s="1"/>
  <c r="P43"/>
  <c r="S43"/>
  <c r="D44"/>
  <c r="G44"/>
  <c r="I44"/>
  <c r="H44" s="1"/>
  <c r="P44"/>
  <c r="S44"/>
  <c r="D45"/>
  <c r="G45"/>
  <c r="I45"/>
  <c r="H45" s="1"/>
  <c r="P45"/>
  <c r="S45"/>
  <c r="D46"/>
  <c r="G46"/>
  <c r="I46"/>
  <c r="H46" s="1"/>
  <c r="P46"/>
  <c r="S46"/>
  <c r="D47"/>
  <c r="G47"/>
  <c r="I47"/>
  <c r="H47" s="1"/>
  <c r="P47"/>
  <c r="S47"/>
  <c r="D48"/>
  <c r="G48"/>
  <c r="I48"/>
  <c r="H48" s="1"/>
  <c r="P48"/>
  <c r="S48"/>
  <c r="D49"/>
  <c r="G49"/>
  <c r="I49"/>
  <c r="H49" s="1"/>
  <c r="P49"/>
  <c r="S49"/>
  <c r="D50"/>
  <c r="G50"/>
  <c r="I50"/>
  <c r="H50" s="1"/>
  <c r="P50"/>
  <c r="S50"/>
  <c r="D51"/>
  <c r="G51"/>
  <c r="I51"/>
  <c r="H51" s="1"/>
  <c r="P51"/>
  <c r="S51"/>
  <c r="D52"/>
  <c r="I52"/>
  <c r="H52" s="1"/>
  <c r="G52" s="1"/>
  <c r="P52"/>
  <c r="S52"/>
  <c r="D53"/>
  <c r="G53"/>
  <c r="I53"/>
  <c r="H53" s="1"/>
  <c r="P53"/>
  <c r="S53"/>
  <c r="D54"/>
  <c r="G54"/>
  <c r="I54"/>
  <c r="H54" s="1"/>
  <c r="P54"/>
  <c r="S54"/>
  <c r="D55"/>
  <c r="G55"/>
  <c r="I55"/>
  <c r="H55" s="1"/>
  <c r="P55"/>
  <c r="S55"/>
  <c r="D56"/>
  <c r="G56"/>
  <c r="I56"/>
  <c r="H56" s="1"/>
  <c r="P56"/>
  <c r="S56"/>
  <c r="D57"/>
  <c r="G57"/>
  <c r="I57"/>
  <c r="H57" s="1"/>
  <c r="P57"/>
  <c r="S57"/>
  <c r="D58"/>
  <c r="G58"/>
  <c r="I58"/>
  <c r="H58" s="1"/>
  <c r="P58"/>
  <c r="S58"/>
  <c r="D59"/>
  <c r="G59"/>
  <c r="I59"/>
  <c r="H59" s="1"/>
  <c r="P59"/>
  <c r="S59"/>
  <c r="D60"/>
  <c r="G60"/>
  <c r="I60"/>
  <c r="H60" s="1"/>
  <c r="P60"/>
  <c r="S60"/>
  <c r="D61"/>
  <c r="G61"/>
  <c r="I61"/>
  <c r="H61" s="1"/>
  <c r="P61"/>
  <c r="S61"/>
  <c r="D62"/>
  <c r="G62"/>
  <c r="I62"/>
  <c r="H62" s="1"/>
  <c r="P62"/>
  <c r="S62"/>
  <c r="E63"/>
  <c r="K63"/>
  <c r="L63"/>
  <c r="M63"/>
  <c r="N63"/>
  <c r="T63"/>
  <c r="J63" l="1"/>
  <c r="D7"/>
  <c r="D12"/>
  <c r="H12"/>
  <c r="I12"/>
  <c r="I7"/>
  <c r="H7" s="1"/>
  <c r="D58" i="13"/>
  <c r="M58"/>
  <c r="I63" i="11" l="1"/>
  <c r="H63"/>
  <c r="H64" s="1"/>
  <c r="D56" i="10"/>
  <c r="C59" l="1"/>
  <c r="G62"/>
  <c r="G61"/>
  <c r="G60"/>
  <c r="D20"/>
  <c r="E20"/>
  <c r="F20"/>
  <c r="C20"/>
  <c r="D16"/>
  <c r="E16"/>
  <c r="F16"/>
  <c r="C16"/>
  <c r="D12"/>
  <c r="E12"/>
  <c r="F12"/>
  <c r="C12"/>
  <c r="G13"/>
  <c r="G14"/>
  <c r="G15"/>
  <c r="G12" s="1"/>
  <c r="G17"/>
  <c r="G18"/>
  <c r="G19"/>
  <c r="G16" s="1"/>
  <c r="G21"/>
  <c r="G22"/>
  <c r="G23"/>
  <c r="G6"/>
  <c r="G7"/>
  <c r="G5"/>
  <c r="D32"/>
  <c r="E32"/>
  <c r="G33"/>
  <c r="G34"/>
  <c r="G35"/>
  <c r="D28"/>
  <c r="E28"/>
  <c r="G29"/>
  <c r="G30"/>
  <c r="G31"/>
  <c r="D59"/>
  <c r="D55"/>
  <c r="D51"/>
  <c r="D47"/>
  <c r="D40"/>
  <c r="D36"/>
  <c r="D24"/>
  <c r="D8"/>
  <c r="E59"/>
  <c r="E55"/>
  <c r="E51"/>
  <c r="E47"/>
  <c r="E40"/>
  <c r="C32"/>
  <c r="C28"/>
  <c r="C55"/>
  <c r="C51"/>
  <c r="C47"/>
  <c r="C40"/>
  <c r="C36"/>
  <c r="C24"/>
  <c r="C8"/>
  <c r="F59"/>
  <c r="G58"/>
  <c r="G57"/>
  <c r="G56"/>
  <c r="F55"/>
  <c r="G53"/>
  <c r="G54"/>
  <c r="G52"/>
  <c r="F51"/>
  <c r="G49"/>
  <c r="G50"/>
  <c r="G48"/>
  <c r="F47"/>
  <c r="G42"/>
  <c r="G43"/>
  <c r="G44"/>
  <c r="G45"/>
  <c r="G46"/>
  <c r="G41"/>
  <c r="G38"/>
  <c r="G39"/>
  <c r="G37"/>
  <c r="F32"/>
  <c r="F28"/>
  <c r="G26"/>
  <c r="G27"/>
  <c r="G25"/>
  <c r="F24"/>
  <c r="G10"/>
  <c r="G11"/>
  <c r="G9"/>
  <c r="F8"/>
  <c r="F4"/>
  <c r="F40"/>
  <c r="F36"/>
  <c r="F63"/>
  <c r="E36"/>
  <c r="E24"/>
  <c r="E8"/>
  <c r="E4"/>
  <c r="D4"/>
  <c r="C4"/>
  <c r="E63" l="1"/>
  <c r="G59"/>
  <c r="G36"/>
  <c r="G20"/>
  <c r="G24"/>
  <c r="G32"/>
  <c r="G55"/>
  <c r="G51"/>
  <c r="G47"/>
  <c r="G8"/>
  <c r="D63"/>
  <c r="G4"/>
  <c r="C63"/>
  <c r="G40"/>
  <c r="G28"/>
  <c r="G63" l="1"/>
</calcChain>
</file>

<file path=xl/sharedStrings.xml><?xml version="1.0" encoding="utf-8"?>
<sst xmlns="http://schemas.openxmlformats.org/spreadsheetml/2006/main" count="429" uniqueCount="242">
  <si>
    <t xml:space="preserve"> куб.м.</t>
  </si>
  <si>
    <t>Сортимент</t>
  </si>
  <si>
    <t>Обсяги для власної переробки</t>
  </si>
  <si>
    <t>Потреби соцсфери та власні потреби (колдоговори, ремонт тощо)</t>
  </si>
  <si>
    <t>Вільні ресурси</t>
  </si>
  <si>
    <t>Пиловник дубовий, всього</t>
  </si>
  <si>
    <t xml:space="preserve"> в тому числі: 1 сорт</t>
  </si>
  <si>
    <t xml:space="preserve">                      2 сорт</t>
  </si>
  <si>
    <t xml:space="preserve">                      3 сорт</t>
  </si>
  <si>
    <t>Пиловник сосновий, всього</t>
  </si>
  <si>
    <t>Пиловник ялиновий, всього</t>
  </si>
  <si>
    <t>Пиловник ялицевий, всього</t>
  </si>
  <si>
    <t>Пиловник модриновий, всього</t>
  </si>
  <si>
    <t>Пиловник буковий, всього</t>
  </si>
  <si>
    <t>Пиловник ясеневий, всього</t>
  </si>
  <si>
    <t>Пиловник інший тв/листяний, всього</t>
  </si>
  <si>
    <t>Пиловник м/листяний, всього</t>
  </si>
  <si>
    <t>Фансировина, ВСЬОГО</t>
  </si>
  <si>
    <t>Фансировина дубова</t>
  </si>
  <si>
    <t xml:space="preserve">                     букова</t>
  </si>
  <si>
    <t xml:space="preserve">                     березова</t>
  </si>
  <si>
    <t xml:space="preserve">                     вільхова</t>
  </si>
  <si>
    <t>Будліс, ВСЬОГО</t>
  </si>
  <si>
    <t>Будліс хвойний</t>
  </si>
  <si>
    <t xml:space="preserve">           тв/листяний</t>
  </si>
  <si>
    <t xml:space="preserve">           м/листяний</t>
  </si>
  <si>
    <t>Баланси, ВСЬОГО</t>
  </si>
  <si>
    <t>Баланси хвойні</t>
  </si>
  <si>
    <t xml:space="preserve">               тв/листяні</t>
  </si>
  <si>
    <t xml:space="preserve">               м/листяні</t>
  </si>
  <si>
    <t>Техсировина, ВСЬОГО</t>
  </si>
  <si>
    <t>Техсировина хвойна</t>
  </si>
  <si>
    <t xml:space="preserve">                    тв/листяна</t>
  </si>
  <si>
    <t xml:space="preserve">                    м/листяна</t>
  </si>
  <si>
    <t>Дрова паливні, ВСЬОГО</t>
  </si>
  <si>
    <t>Дрова паливні хвойні</t>
  </si>
  <si>
    <t xml:space="preserve">                    тв/листяні</t>
  </si>
  <si>
    <t xml:space="preserve">                    м/листяні</t>
  </si>
  <si>
    <t>ВСЬОГО</t>
  </si>
  <si>
    <t xml:space="preserve">Вик. </t>
  </si>
  <si>
    <t xml:space="preserve">                     соснова</t>
  </si>
  <si>
    <t>О.Я.Ониськів</t>
  </si>
  <si>
    <t>Т.в.о. директора</t>
  </si>
  <si>
    <t>Обсяг заготівлі від всіх рубок у 2 кварталі 2018 року</t>
  </si>
  <si>
    <t>Реалізовано на аукціонах 2 кварталу 2018 року</t>
  </si>
  <si>
    <t>/</t>
  </si>
  <si>
    <t xml:space="preserve">Вик. В.М.Калинюк </t>
  </si>
  <si>
    <t>ВСЬОГО витрачено на весь випуск</t>
  </si>
  <si>
    <t>Загальний випуск в діючих цінах на 01.01.2015р.</t>
  </si>
  <si>
    <t>тис.грн.</t>
  </si>
  <si>
    <t>Інша продукція</t>
  </si>
  <si>
    <t>тис.шт.</t>
  </si>
  <si>
    <t>Тички для квасолі</t>
  </si>
  <si>
    <t>куб.м.</t>
  </si>
  <si>
    <t>Прокладки для пакування</t>
  </si>
  <si>
    <t>шт.</t>
  </si>
  <si>
    <t>Піддони для пакування</t>
  </si>
  <si>
    <t>тонн</t>
  </si>
  <si>
    <t>Вугілля</t>
  </si>
  <si>
    <t>Стружка</t>
  </si>
  <si>
    <t>Європіддони</t>
  </si>
  <si>
    <t>Дошка короткомірна</t>
  </si>
  <si>
    <t>кв.м.</t>
  </si>
  <si>
    <t>Шпон строганий валовий</t>
  </si>
  <si>
    <t>Шпон лущений валовий</t>
  </si>
  <si>
    <t>Шпали</t>
  </si>
  <si>
    <t>пог.м.</t>
  </si>
  <si>
    <t>Плінтус</t>
  </si>
  <si>
    <t>Дошка для підлоги</t>
  </si>
  <si>
    <t>Лати</t>
  </si>
  <si>
    <t>Ялинки</t>
  </si>
  <si>
    <t>Мітли</t>
  </si>
  <si>
    <t>Паливні пучки</t>
  </si>
  <si>
    <t>Тонкомір</t>
  </si>
  <si>
    <t>Облицювальна
дощечка давальча</t>
  </si>
  <si>
    <t>Балясини</t>
  </si>
  <si>
    <t>Держаки для лопат</t>
  </si>
  <si>
    <t>Віконна рама</t>
  </si>
  <si>
    <t>п.м.</t>
  </si>
  <si>
    <t>Віконна коробка</t>
  </si>
  <si>
    <t>Дверні блоки</t>
  </si>
  <si>
    <t>Блоки віконні</t>
  </si>
  <si>
    <t>Дверні полотна</t>
  </si>
  <si>
    <t>Дверні коробки</t>
  </si>
  <si>
    <t>Дверні полотна  фанеровані</t>
  </si>
  <si>
    <t>Блоки дверні з ДВП</t>
  </si>
  <si>
    <t>Блоки дверні фанеровані</t>
  </si>
  <si>
    <t>Лиштва(налічник)</t>
  </si>
  <si>
    <t>Шахтна затяжка</t>
  </si>
  <si>
    <t>Піддони</t>
  </si>
  <si>
    <t>Столярні вироби</t>
  </si>
  <si>
    <t>Облицювальна  дощечка</t>
  </si>
  <si>
    <t>Пиломатеріали з
давальницької
сировини</t>
  </si>
  <si>
    <t>Дранка штукатурна</t>
  </si>
  <si>
    <t>Технологічна тріска</t>
  </si>
  <si>
    <t>заготовки хвойні
 на вн. ринок</t>
  </si>
  <si>
    <t>2,12</t>
  </si>
  <si>
    <t>заготовки пилені 
(без хвойних) на вн.ринок</t>
  </si>
  <si>
    <t>2,11</t>
  </si>
  <si>
    <t xml:space="preserve">                 штахетник</t>
  </si>
  <si>
    <t>2,10</t>
  </si>
  <si>
    <t xml:space="preserve">           тарна дощечка</t>
  </si>
  <si>
    <t>2,9</t>
  </si>
  <si>
    <t xml:space="preserve"> чорнові мебельні (ЧМЗ)</t>
  </si>
  <si>
    <t>2,8</t>
  </si>
  <si>
    <t xml:space="preserve"> для столярних виробів</t>
  </si>
  <si>
    <t>2,7</t>
  </si>
  <si>
    <t xml:space="preserve">         фриза паркетна</t>
  </si>
  <si>
    <t>2,6</t>
  </si>
  <si>
    <t xml:space="preserve">        для європіддонів</t>
  </si>
  <si>
    <t>2,5</t>
  </si>
  <si>
    <t xml:space="preserve">    експортні шпилькові</t>
  </si>
  <si>
    <t>2,4</t>
  </si>
  <si>
    <t xml:space="preserve">       експортні ясеневі</t>
  </si>
  <si>
    <t>2,3</t>
  </si>
  <si>
    <t xml:space="preserve">                          дубові</t>
  </si>
  <si>
    <t>з них: експортні букові</t>
  </si>
  <si>
    <t>Заготовки
                ВСЬОГО</t>
  </si>
  <si>
    <t xml:space="preserve">   в т.ч. експортні</t>
  </si>
  <si>
    <t>1,21</t>
  </si>
  <si>
    <t xml:space="preserve">               п\м обрізні</t>
  </si>
  <si>
    <t>1,11</t>
  </si>
  <si>
    <t>з них:      п\м необрізні</t>
  </si>
  <si>
    <t>Пиломатеріали
                ВСЬОГО</t>
  </si>
  <si>
    <r>
      <t xml:space="preserve">Витрачено
на весь
випуск
</t>
    </r>
    <r>
      <rPr>
        <i/>
        <sz val="12"/>
        <rFont val="Arial Narrow"/>
        <family val="2"/>
        <charset val="204"/>
      </rPr>
      <t>куб. м.</t>
    </r>
  </si>
  <si>
    <t>Витрата
на
одиницю</t>
  </si>
  <si>
    <t>Фактично
випущено</t>
  </si>
  <si>
    <t>3 с</t>
  </si>
  <si>
    <t>2с</t>
  </si>
  <si>
    <t>1 с</t>
  </si>
  <si>
    <t>Всього
пиловника</t>
  </si>
  <si>
    <r>
      <t xml:space="preserve">Сума в 
діючих
цінах
</t>
    </r>
    <r>
      <rPr>
        <i/>
        <sz val="12"/>
        <rFont val="Arial Narrow"/>
        <family val="2"/>
        <charset val="204"/>
      </rPr>
      <t>тис.грн</t>
    </r>
    <r>
      <rPr>
        <sz val="12"/>
        <rFont val="Arial Narrow"/>
        <family val="2"/>
        <charset val="204"/>
      </rPr>
      <t>.</t>
    </r>
  </si>
  <si>
    <t>Обсяг</t>
  </si>
  <si>
    <t>Відходів</t>
  </si>
  <si>
    <t>Техсировини і дров</t>
  </si>
  <si>
    <t>Будліс</t>
  </si>
  <si>
    <t>Баланси</t>
  </si>
  <si>
    <t xml:space="preserve">   в т.ч. пиловник</t>
  </si>
  <si>
    <t>Ділової всього</t>
  </si>
  <si>
    <t>Витрачено сировини</t>
  </si>
  <si>
    <t>Фактично 
випущено</t>
  </si>
  <si>
    <t>Одиниця
виміру</t>
  </si>
  <si>
    <t>Найменування
продукції</t>
  </si>
  <si>
    <t>код</t>
  </si>
  <si>
    <t>Дані про витрату деревини на випуск продукції переробки</t>
  </si>
  <si>
    <t>РАЗОМ</t>
  </si>
  <si>
    <t>м.кв</t>
  </si>
  <si>
    <t>дуб</t>
  </si>
  <si>
    <t>Ламель паркетна (м.кв)</t>
  </si>
  <si>
    <t>Паркет мозаїчний (м.кв)</t>
  </si>
  <si>
    <t>дуб,ясен</t>
  </si>
  <si>
    <t>Паркет індустріальний (м.кв)</t>
  </si>
  <si>
    <t xml:space="preserve">сосна </t>
  </si>
  <si>
    <t xml:space="preserve">Щит столярний </t>
  </si>
  <si>
    <t xml:space="preserve">Шпала </t>
  </si>
  <si>
    <t>бук</t>
  </si>
  <si>
    <t>Шпала</t>
  </si>
  <si>
    <t>хв.мл</t>
  </si>
  <si>
    <t>Обечайка</t>
  </si>
  <si>
    <t>хв і м/л</t>
  </si>
  <si>
    <t>Заготовки для європіддонів</t>
  </si>
  <si>
    <t>ясен</t>
  </si>
  <si>
    <t>Пиломатеріали н/о</t>
  </si>
  <si>
    <t>мл</t>
  </si>
  <si>
    <t>хв</t>
  </si>
  <si>
    <t>Обрізні пиломатеріали</t>
  </si>
  <si>
    <t>Заготовки паркетні</t>
  </si>
  <si>
    <t>дуб.черв.</t>
  </si>
  <si>
    <t>Заготовки пилені</t>
  </si>
  <si>
    <t>контрактам (Експорт)</t>
  </si>
  <si>
    <t xml:space="preserve">виміру </t>
  </si>
  <si>
    <t xml:space="preserve">Поставка по  прямим </t>
  </si>
  <si>
    <t xml:space="preserve">Надходження </t>
  </si>
  <si>
    <t>Один.</t>
  </si>
  <si>
    <t xml:space="preserve">порода </t>
  </si>
  <si>
    <t xml:space="preserve">Назва сортименту </t>
  </si>
  <si>
    <t>№ пп</t>
  </si>
  <si>
    <t xml:space="preserve">по ДП "Бродівський лісгосп" </t>
  </si>
  <si>
    <t>ВИРОБНИЧА ПРОГРАМА</t>
  </si>
  <si>
    <t>Форма 1-пд</t>
  </si>
  <si>
    <t xml:space="preserve">Разом </t>
  </si>
  <si>
    <t>всі породи</t>
  </si>
  <si>
    <t xml:space="preserve">Дрова паливні </t>
  </si>
  <si>
    <t>Тарний кряж</t>
  </si>
  <si>
    <t xml:space="preserve">Підтоварник </t>
  </si>
  <si>
    <t>м/л</t>
  </si>
  <si>
    <t xml:space="preserve">Техсировина для ВТП </t>
  </si>
  <si>
    <t xml:space="preserve">т/л </t>
  </si>
  <si>
    <t xml:space="preserve">хв </t>
  </si>
  <si>
    <t xml:space="preserve">Техсировина </t>
  </si>
  <si>
    <t xml:space="preserve">береза </t>
  </si>
  <si>
    <t xml:space="preserve">Рудстойка </t>
  </si>
  <si>
    <t xml:space="preserve">Баланси </t>
  </si>
  <si>
    <t>тл</t>
  </si>
  <si>
    <t xml:space="preserve">Будівельний ліс </t>
  </si>
  <si>
    <t xml:space="preserve">т/л  </t>
  </si>
  <si>
    <t xml:space="preserve">модрина </t>
  </si>
  <si>
    <t xml:space="preserve">ялиця </t>
  </si>
  <si>
    <t xml:space="preserve">ялина </t>
  </si>
  <si>
    <t>тополя</t>
  </si>
  <si>
    <t xml:space="preserve">Фансировина для лущіння </t>
  </si>
  <si>
    <t>осика</t>
  </si>
  <si>
    <t>береза</t>
  </si>
  <si>
    <t xml:space="preserve">вільха </t>
  </si>
  <si>
    <t xml:space="preserve">Фансировина для стругння </t>
  </si>
  <si>
    <t xml:space="preserve">Пиловник </t>
  </si>
  <si>
    <t>липа</t>
  </si>
  <si>
    <t>граб</t>
  </si>
  <si>
    <t>дуб черв.</t>
  </si>
  <si>
    <t>берест</t>
  </si>
  <si>
    <t>клен</t>
  </si>
  <si>
    <t>заб.соц.сфери</t>
  </si>
  <si>
    <t xml:space="preserve">переробку </t>
  </si>
  <si>
    <t xml:space="preserve"> договорів та </t>
  </si>
  <si>
    <t>залишки</t>
  </si>
  <si>
    <t>Продано</t>
  </si>
  <si>
    <t>Виставлено</t>
  </si>
  <si>
    <t>Резерв КТ</t>
  </si>
  <si>
    <t xml:space="preserve">власну </t>
  </si>
  <si>
    <t>колективних</t>
  </si>
  <si>
    <t xml:space="preserve">потреби </t>
  </si>
  <si>
    <t>РПЗЛГ</t>
  </si>
  <si>
    <t>РГК</t>
  </si>
  <si>
    <t xml:space="preserve">Вільні </t>
  </si>
  <si>
    <t>На торгах</t>
  </si>
  <si>
    <t xml:space="preserve">на </t>
  </si>
  <si>
    <t xml:space="preserve">Згідно </t>
  </si>
  <si>
    <t xml:space="preserve">На власні </t>
  </si>
  <si>
    <t>в тому числі</t>
  </si>
  <si>
    <t>Всього (м3)</t>
  </si>
  <si>
    <t>Використання  (м3)</t>
  </si>
  <si>
    <t>Надходження ресурсів (м3)</t>
  </si>
  <si>
    <t>Порода</t>
  </si>
  <si>
    <t>Назва сортименту</t>
  </si>
  <si>
    <t xml:space="preserve">ДП "Бродівський лісгосп" </t>
  </si>
  <si>
    <t>ВИРОБНИЧА ПРОГРАМА*</t>
  </si>
  <si>
    <t xml:space="preserve">Форма 1 - КЛ </t>
  </si>
  <si>
    <t xml:space="preserve">на 3 квартал  2018 року по продукції переробки деревини </t>
  </si>
  <si>
    <t>на 3 квартал 2018 року по використанню лісоматеріалів необроблених по ( м.куб. )</t>
  </si>
  <si>
    <t xml:space="preserve">Баланс деревини 3 кварталу 2018 року по ДП "Бродівський лісгосп" </t>
  </si>
  <si>
    <t>по ДП "Бродівський лісгосп"  за 3 квартал 2018р</t>
  </si>
  <si>
    <t xml:space="preserve">                     дуб червоний</t>
  </si>
</sst>
</file>

<file path=xl/styles.xml><?xml version="1.0" encoding="utf-8"?>
<styleSheet xmlns="http://schemas.openxmlformats.org/spreadsheetml/2006/main">
  <numFmts count="5">
    <numFmt numFmtId="164" formatCode="#,##0.0_ ;[Red]\-#,##0.0\ "/>
    <numFmt numFmtId="165" formatCode="#,##0.000"/>
    <numFmt numFmtId="166" formatCode="#,##0.0000_ ;[Red]\-#,##0.0000\ "/>
    <numFmt numFmtId="167" formatCode="0.0000"/>
    <numFmt numFmtId="168" formatCode="0.0000_ ;[Red]\-0.0000\ "/>
  </numFmts>
  <fonts count="21">
    <font>
      <sz val="10"/>
      <name val="Arial"/>
      <charset val="204"/>
    </font>
    <font>
      <sz val="8"/>
      <name val="Arial"/>
      <family val="2"/>
      <charset val="204"/>
    </font>
    <font>
      <sz val="10"/>
      <name val="Arial Narrow"/>
      <family val="2"/>
      <charset val="204"/>
    </font>
    <font>
      <b/>
      <sz val="12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8"/>
      <name val="Arial Narrow"/>
      <family val="2"/>
      <charset val="204"/>
    </font>
    <font>
      <sz val="10"/>
      <name val="Arial Cyr"/>
      <charset val="204"/>
    </font>
    <font>
      <sz val="10"/>
      <name val="Arial Narrow"/>
      <family val="2"/>
    </font>
    <font>
      <sz val="12"/>
      <name val="Arial Narrow"/>
      <family val="2"/>
      <charset val="204"/>
    </font>
    <font>
      <sz val="14"/>
      <name val="Arial Cyr"/>
      <charset val="204"/>
    </font>
    <font>
      <sz val="14"/>
      <name val="Arial"/>
      <family val="2"/>
      <charset val="204"/>
    </font>
    <font>
      <i/>
      <sz val="9"/>
      <name val="Arial Narrow"/>
      <family val="2"/>
    </font>
    <font>
      <sz val="14"/>
      <name val="Arial Narrow"/>
      <family val="2"/>
      <charset val="204"/>
    </font>
    <font>
      <i/>
      <sz val="12"/>
      <name val="Arial Narrow"/>
      <family val="2"/>
      <charset val="204"/>
    </font>
    <font>
      <sz val="12"/>
      <name val="Arial Cyr"/>
      <family val="2"/>
      <charset val="204"/>
    </font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rgb="FFFF0000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/>
  </cellStyleXfs>
  <cellXfs count="18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2" borderId="0" xfId="0" applyFont="1" applyFill="1"/>
    <xf numFmtId="0" fontId="2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5" fillId="4" borderId="1" xfId="0" applyFont="1" applyFill="1" applyBorder="1"/>
    <xf numFmtId="0" fontId="2" fillId="0" borderId="1" xfId="0" applyFont="1" applyFill="1" applyBorder="1"/>
    <xf numFmtId="0" fontId="5" fillId="3" borderId="1" xfId="0" applyFont="1" applyFill="1" applyBorder="1"/>
    <xf numFmtId="0" fontId="5" fillId="5" borderId="1" xfId="0" applyFont="1" applyFill="1" applyBorder="1"/>
    <xf numFmtId="0" fontId="5" fillId="6" borderId="1" xfId="0" applyFont="1" applyFill="1" applyBorder="1"/>
    <xf numFmtId="0" fontId="5" fillId="7" borderId="1" xfId="0" applyFont="1" applyFill="1" applyBorder="1"/>
    <xf numFmtId="0" fontId="2" fillId="2" borderId="1" xfId="0" applyFont="1" applyFill="1" applyBorder="1"/>
    <xf numFmtId="0" fontId="2" fillId="0" borderId="0" xfId="0" applyFont="1" applyBorder="1"/>
    <xf numFmtId="0" fontId="6" fillId="0" borderId="0" xfId="0" applyFont="1"/>
    <xf numFmtId="0" fontId="3" fillId="2" borderId="1" xfId="0" applyFont="1" applyFill="1" applyBorder="1"/>
    <xf numFmtId="0" fontId="7" fillId="0" borderId="0" xfId="0" applyFont="1" applyProtection="1"/>
    <xf numFmtId="0" fontId="2" fillId="8" borderId="1" xfId="0" applyFont="1" applyFill="1" applyBorder="1"/>
    <xf numFmtId="0" fontId="0" fillId="0" borderId="0" xfId="0" applyBorder="1"/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10" fillId="0" borderId="2" xfId="0" applyFont="1" applyBorder="1" applyProtection="1"/>
    <xf numFmtId="0" fontId="11" fillId="0" borderId="0" xfId="0" applyFont="1"/>
    <xf numFmtId="0" fontId="10" fillId="0" borderId="0" xfId="0" applyFont="1"/>
    <xf numFmtId="164" fontId="10" fillId="4" borderId="0" xfId="0" applyNumberFormat="1" applyFont="1" applyFill="1" applyBorder="1"/>
    <xf numFmtId="164" fontId="10" fillId="4" borderId="3" xfId="0" applyNumberFormat="1" applyFont="1" applyFill="1" applyBorder="1"/>
    <xf numFmtId="4" fontId="10" fillId="0" borderId="4" xfId="0" applyNumberFormat="1" applyFont="1" applyBorder="1"/>
    <xf numFmtId="0" fontId="10" fillId="0" borderId="5" xfId="0" applyFont="1" applyBorder="1"/>
    <xf numFmtId="0" fontId="10" fillId="0" borderId="5" xfId="0" applyFont="1" applyFill="1" applyBorder="1"/>
    <xf numFmtId="0" fontId="8" fillId="0" borderId="5" xfId="0" applyFont="1" applyBorder="1"/>
    <xf numFmtId="0" fontId="9" fillId="0" borderId="6" xfId="0" applyFont="1" applyFill="1" applyBorder="1"/>
    <xf numFmtId="0" fontId="0" fillId="0" borderId="0" xfId="0" applyBorder="1" applyAlignment="1">
      <alignment horizontal="center"/>
    </xf>
    <xf numFmtId="164" fontId="10" fillId="9" borderId="7" xfId="0" applyNumberFormat="1" applyFont="1" applyFill="1" applyBorder="1"/>
    <xf numFmtId="165" fontId="10" fillId="0" borderId="0" xfId="0" applyNumberFormat="1" applyFont="1" applyFill="1" applyBorder="1"/>
    <xf numFmtId="164" fontId="10" fillId="9" borderId="8" xfId="0" applyNumberFormat="1" applyFont="1" applyFill="1" applyBorder="1"/>
    <xf numFmtId="164" fontId="10" fillId="9" borderId="1" xfId="0" applyNumberFormat="1" applyFont="1" applyFill="1" applyBorder="1"/>
    <xf numFmtId="164" fontId="10" fillId="9" borderId="9" xfId="0" applyNumberFormat="1" applyFont="1" applyFill="1" applyBorder="1"/>
    <xf numFmtId="0" fontId="10" fillId="0" borderId="1" xfId="0" applyFont="1" applyFill="1" applyBorder="1"/>
    <xf numFmtId="166" fontId="10" fillId="10" borderId="1" xfId="0" applyNumberFormat="1" applyFont="1" applyFill="1" applyBorder="1" applyAlignment="1">
      <alignment horizontal="center"/>
    </xf>
    <xf numFmtId="165" fontId="10" fillId="0" borderId="1" xfId="0" applyNumberFormat="1" applyFont="1" applyFill="1" applyBorder="1"/>
    <xf numFmtId="164" fontId="10" fillId="0" borderId="1" xfId="0" applyNumberFormat="1" applyFont="1" applyFill="1" applyBorder="1"/>
    <xf numFmtId="164" fontId="10" fillId="2" borderId="1" xfId="0" applyNumberFormat="1" applyFont="1" applyFill="1" applyBorder="1"/>
    <xf numFmtId="164" fontId="10" fillId="3" borderId="1" xfId="0" applyNumberFormat="1" applyFont="1" applyFill="1" applyBorder="1"/>
    <xf numFmtId="0" fontId="12" fillId="0" borderId="12" xfId="0" applyFont="1" applyBorder="1" applyAlignment="1">
      <alignment horizontal="center" vertical="center"/>
    </xf>
    <xf numFmtId="0" fontId="9" fillId="0" borderId="12" xfId="0" applyFont="1" applyFill="1" applyBorder="1"/>
    <xf numFmtId="0" fontId="13" fillId="0" borderId="1" xfId="0" applyNumberFormat="1" applyFont="1" applyFill="1" applyBorder="1" applyAlignment="1">
      <alignment horizontal="right" vertical="center"/>
    </xf>
    <xf numFmtId="0" fontId="9" fillId="0" borderId="1" xfId="0" applyFont="1" applyBorder="1"/>
    <xf numFmtId="0" fontId="13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wrapText="1"/>
    </xf>
    <xf numFmtId="0" fontId="0" fillId="0" borderId="0" xfId="0" applyFill="1" applyBorder="1"/>
    <xf numFmtId="164" fontId="0" fillId="0" borderId="0" xfId="0" applyNumberFormat="1" applyFill="1" applyBorder="1"/>
    <xf numFmtId="167" fontId="0" fillId="0" borderId="0" xfId="0" applyNumberFormat="1" applyFill="1" applyBorder="1"/>
    <xf numFmtId="49" fontId="0" fillId="0" borderId="1" xfId="0" applyNumberFormat="1" applyFill="1" applyBorder="1" applyAlignment="1">
      <alignment horizontal="center" vertical="center"/>
    </xf>
    <xf numFmtId="168" fontId="0" fillId="0" borderId="0" xfId="0" applyNumberFormat="1" applyFill="1" applyBorder="1"/>
    <xf numFmtId="4" fontId="0" fillId="0" borderId="0" xfId="0" applyNumberFormat="1" applyFill="1" applyBorder="1"/>
    <xf numFmtId="165" fontId="0" fillId="0" borderId="0" xfId="0" applyNumberFormat="1" applyFill="1" applyBorder="1"/>
    <xf numFmtId="49" fontId="0" fillId="0" borderId="1" xfId="0" applyNumberFormat="1" applyFill="1" applyBorder="1" applyAlignment="1">
      <alignment horizontal="center"/>
    </xf>
    <xf numFmtId="164" fontId="10" fillId="11" borderId="1" xfId="0" applyNumberFormat="1" applyFont="1" applyFill="1" applyBorder="1"/>
    <xf numFmtId="166" fontId="10" fillId="11" borderId="1" xfId="0" applyNumberFormat="1" applyFont="1" applyFill="1" applyBorder="1"/>
    <xf numFmtId="0" fontId="9" fillId="6" borderId="1" xfId="0" applyFont="1" applyFill="1" applyBorder="1" applyAlignment="1">
      <alignment wrapText="1"/>
    </xf>
    <xf numFmtId="49" fontId="0" fillId="6" borderId="1" xfId="0" applyNumberFormat="1" applyFill="1" applyBorder="1" applyAlignment="1">
      <alignment horizontal="center" vertical="center"/>
    </xf>
    <xf numFmtId="0" fontId="9" fillId="5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/>
    <xf numFmtId="0" fontId="16" fillId="0" borderId="0" xfId="1"/>
    <xf numFmtId="0" fontId="1" fillId="0" borderId="0" xfId="1" applyFont="1"/>
    <xf numFmtId="0" fontId="7" fillId="0" borderId="0" xfId="1" applyFont="1" applyProtection="1"/>
    <xf numFmtId="0" fontId="16" fillId="0" borderId="1" xfId="1" applyBorder="1" applyProtection="1">
      <protection locked="0"/>
    </xf>
    <xf numFmtId="0" fontId="16" fillId="0" borderId="1" xfId="1" applyBorder="1"/>
    <xf numFmtId="0" fontId="16" fillId="0" borderId="1" xfId="1" applyBorder="1" applyAlignment="1">
      <alignment horizontal="center"/>
    </xf>
    <xf numFmtId="0" fontId="16" fillId="0" borderId="1" xfId="1" applyFill="1" applyBorder="1"/>
    <xf numFmtId="0" fontId="16" fillId="0" borderId="1" xfId="1" applyFill="1" applyBorder="1" applyAlignment="1">
      <alignment horizontal="center"/>
    </xf>
    <xf numFmtId="0" fontId="17" fillId="4" borderId="13" xfId="1" applyFont="1" applyFill="1" applyBorder="1" applyAlignment="1" applyProtection="1">
      <alignment horizontal="center"/>
      <protection locked="0"/>
    </xf>
    <xf numFmtId="0" fontId="16" fillId="4" borderId="13" xfId="1" applyFill="1" applyBorder="1"/>
    <xf numFmtId="0" fontId="17" fillId="4" borderId="13" xfId="1" applyFont="1" applyFill="1" applyBorder="1"/>
    <xf numFmtId="0" fontId="16" fillId="0" borderId="13" xfId="1" applyFill="1" applyBorder="1" applyAlignment="1">
      <alignment horizontal="center"/>
    </xf>
    <xf numFmtId="0" fontId="16" fillId="0" borderId="18" xfId="1" applyBorder="1" applyProtection="1">
      <protection locked="0"/>
    </xf>
    <xf numFmtId="0" fontId="16" fillId="0" borderId="19" xfId="1" applyBorder="1" applyProtection="1">
      <protection locked="0"/>
    </xf>
    <xf numFmtId="0" fontId="16" fillId="0" borderId="19" xfId="1" applyBorder="1"/>
    <xf numFmtId="0" fontId="16" fillId="0" borderId="19" xfId="1" applyFill="1" applyBorder="1"/>
    <xf numFmtId="0" fontId="16" fillId="0" borderId="20" xfId="1" applyFill="1" applyBorder="1" applyAlignment="1">
      <alignment horizontal="center"/>
    </xf>
    <xf numFmtId="0" fontId="16" fillId="0" borderId="21" xfId="1" applyBorder="1" applyProtection="1">
      <protection locked="0"/>
    </xf>
    <xf numFmtId="0" fontId="16" fillId="0" borderId="22" xfId="1" applyFill="1" applyBorder="1" applyAlignment="1">
      <alignment horizontal="center"/>
    </xf>
    <xf numFmtId="0" fontId="16" fillId="0" borderId="23" xfId="1" applyBorder="1" applyProtection="1">
      <protection locked="0"/>
    </xf>
    <xf numFmtId="0" fontId="16" fillId="0" borderId="24" xfId="1" applyBorder="1" applyProtection="1">
      <protection locked="0"/>
    </xf>
    <xf numFmtId="0" fontId="16" fillId="0" borderId="24" xfId="1" applyBorder="1"/>
    <xf numFmtId="0" fontId="16" fillId="0" borderId="24" xfId="1" applyFill="1" applyBorder="1"/>
    <xf numFmtId="0" fontId="16" fillId="0" borderId="25" xfId="1" applyFill="1" applyBorder="1" applyAlignment="1">
      <alignment horizontal="center"/>
    </xf>
    <xf numFmtId="0" fontId="17" fillId="4" borderId="16" xfId="1" applyFont="1" applyFill="1" applyBorder="1" applyAlignment="1" applyProtection="1">
      <alignment horizontal="center"/>
      <protection locked="0"/>
    </xf>
    <xf numFmtId="0" fontId="16" fillId="4" borderId="16" xfId="1" applyFill="1" applyBorder="1"/>
    <xf numFmtId="0" fontId="17" fillId="4" borderId="16" xfId="1" applyFont="1" applyFill="1" applyBorder="1"/>
    <xf numFmtId="0" fontId="16" fillId="0" borderId="16" xfId="1" applyFill="1" applyBorder="1" applyAlignment="1">
      <alignment horizontal="center"/>
    </xf>
    <xf numFmtId="0" fontId="16" fillId="0" borderId="26" xfId="1" applyBorder="1"/>
    <xf numFmtId="0" fontId="16" fillId="0" borderId="13" xfId="1" applyBorder="1"/>
    <xf numFmtId="0" fontId="18" fillId="0" borderId="1" xfId="1" applyFont="1" applyFill="1" applyBorder="1"/>
    <xf numFmtId="0" fontId="16" fillId="0" borderId="0" xfId="1" applyAlignment="1">
      <alignment horizontal="center"/>
    </xf>
    <xf numFmtId="0" fontId="16" fillId="0" borderId="27" xfId="1" applyFill="1" applyBorder="1" applyAlignment="1">
      <alignment horizontal="center"/>
    </xf>
    <xf numFmtId="0" fontId="16" fillId="0" borderId="28" xfId="1" applyFill="1" applyBorder="1" applyAlignment="1">
      <alignment horizontal="center"/>
    </xf>
    <xf numFmtId="0" fontId="16" fillId="0" borderId="29" xfId="1" applyFill="1" applyBorder="1" applyAlignment="1">
      <alignment horizontal="center"/>
    </xf>
    <xf numFmtId="0" fontId="16" fillId="0" borderId="30" xfId="1" applyFill="1" applyBorder="1" applyAlignment="1">
      <alignment horizontal="center"/>
    </xf>
    <xf numFmtId="0" fontId="19" fillId="12" borderId="7" xfId="1" applyFont="1" applyFill="1" applyBorder="1" applyAlignment="1">
      <alignment horizontal="center"/>
    </xf>
    <xf numFmtId="0" fontId="16" fillId="11" borderId="31" xfId="1" applyFill="1" applyBorder="1" applyAlignment="1">
      <alignment horizontal="center"/>
    </xf>
    <xf numFmtId="0" fontId="16" fillId="11" borderId="16" xfId="1" applyFill="1" applyBorder="1"/>
    <xf numFmtId="0" fontId="16" fillId="11" borderId="33" xfId="1" applyFill="1" applyBorder="1" applyAlignment="1">
      <alignment horizontal="center"/>
    </xf>
    <xf numFmtId="0" fontId="16" fillId="11" borderId="35" xfId="1" applyFill="1" applyBorder="1"/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0" fontId="16" fillId="13" borderId="1" xfId="1" applyFill="1" applyBorder="1" applyProtection="1">
      <protection locked="0"/>
    </xf>
    <xf numFmtId="0" fontId="16" fillId="13" borderId="13" xfId="1" applyFill="1" applyBorder="1" applyAlignment="1" applyProtection="1">
      <alignment horizontal="center"/>
      <protection locked="0"/>
    </xf>
    <xf numFmtId="0" fontId="16" fillId="13" borderId="1" xfId="1" applyFill="1" applyBorder="1"/>
    <xf numFmtId="0" fontId="17" fillId="13" borderId="1" xfId="1" applyFont="1" applyFill="1" applyBorder="1"/>
    <xf numFmtId="0" fontId="16" fillId="4" borderId="13" xfId="1" applyFill="1" applyBorder="1" applyAlignment="1" applyProtection="1">
      <alignment horizontal="center"/>
      <protection locked="0"/>
    </xf>
    <xf numFmtId="0" fontId="16" fillId="10" borderId="1" xfId="1" applyFill="1" applyBorder="1" applyProtection="1">
      <protection locked="0"/>
    </xf>
    <xf numFmtId="0" fontId="1" fillId="11" borderId="1" xfId="1" applyFont="1" applyFill="1" applyBorder="1"/>
    <xf numFmtId="0" fontId="16" fillId="11" borderId="1" xfId="1" applyFill="1" applyBorder="1"/>
    <xf numFmtId="0" fontId="18" fillId="10" borderId="1" xfId="1" applyFont="1" applyFill="1" applyBorder="1" applyProtection="1">
      <protection locked="0"/>
    </xf>
    <xf numFmtId="0" fontId="20" fillId="10" borderId="1" xfId="1" applyFont="1" applyFill="1" applyBorder="1" applyProtection="1">
      <protection locked="0"/>
    </xf>
    <xf numFmtId="0" fontId="18" fillId="11" borderId="1" xfId="1" applyFont="1" applyFill="1" applyBorder="1"/>
    <xf numFmtId="0" fontId="16" fillId="10" borderId="13" xfId="1" applyFill="1" applyBorder="1" applyProtection="1">
      <protection locked="0"/>
    </xf>
    <xf numFmtId="0" fontId="16" fillId="11" borderId="13" xfId="1" applyFill="1" applyBorder="1"/>
    <xf numFmtId="0" fontId="17" fillId="14" borderId="13" xfId="1" applyFont="1" applyFill="1" applyBorder="1" applyAlignment="1">
      <alignment horizontal="center"/>
    </xf>
    <xf numFmtId="0" fontId="17" fillId="14" borderId="1" xfId="1" applyFont="1" applyFill="1" applyBorder="1" applyAlignment="1">
      <alignment horizontal="center"/>
    </xf>
    <xf numFmtId="0" fontId="16" fillId="11" borderId="14" xfId="1" applyFill="1" applyBorder="1" applyAlignment="1">
      <alignment horizontal="center"/>
    </xf>
    <xf numFmtId="0" fontId="16" fillId="11" borderId="13" xfId="1" applyFill="1" applyBorder="1" applyAlignment="1">
      <alignment horizontal="center"/>
    </xf>
    <xf numFmtId="0" fontId="16" fillId="11" borderId="15" xfId="1" applyFill="1" applyBorder="1" applyAlignment="1">
      <alignment horizontal="center"/>
    </xf>
    <xf numFmtId="0" fontId="16" fillId="11" borderId="36" xfId="1" applyFill="1" applyBorder="1" applyAlignment="1">
      <alignment horizontal="center"/>
    </xf>
    <xf numFmtId="0" fontId="16" fillId="11" borderId="16" xfId="1" applyFill="1" applyBorder="1" applyAlignment="1">
      <alignment horizontal="center"/>
    </xf>
    <xf numFmtId="0" fontId="16" fillId="11" borderId="32" xfId="1" applyFill="1" applyBorder="1" applyAlignment="1">
      <alignment horizontal="center"/>
    </xf>
    <xf numFmtId="0" fontId="1" fillId="11" borderId="32" xfId="1" applyFont="1" applyFill="1" applyBorder="1" applyAlignment="1">
      <alignment horizontal="center"/>
    </xf>
    <xf numFmtId="0" fontId="16" fillId="11" borderId="10" xfId="1" applyFill="1" applyBorder="1" applyAlignment="1">
      <alignment horizontal="center"/>
    </xf>
    <xf numFmtId="0" fontId="16" fillId="11" borderId="12" xfId="1" applyFill="1" applyBorder="1" applyAlignment="1">
      <alignment horizontal="center"/>
    </xf>
    <xf numFmtId="0" fontId="16" fillId="11" borderId="17" xfId="1" applyFill="1" applyBorder="1" applyAlignment="1">
      <alignment horizontal="center"/>
    </xf>
    <xf numFmtId="0" fontId="1" fillId="11" borderId="17" xfId="1" applyFont="1" applyFill="1" applyBorder="1" applyAlignment="1">
      <alignment horizontal="center"/>
    </xf>
    <xf numFmtId="0" fontId="16" fillId="11" borderId="12" xfId="1" applyFill="1" applyBorder="1" applyAlignment="1"/>
    <xf numFmtId="0" fontId="16" fillId="0" borderId="0" xfId="1" applyBorder="1" applyAlignment="1" applyProtection="1">
      <protection locked="0"/>
    </xf>
    <xf numFmtId="0" fontId="17" fillId="0" borderId="0" xfId="1" applyFont="1" applyBorder="1" applyAlignment="1" applyProtection="1">
      <protection locked="0"/>
    </xf>
    <xf numFmtId="0" fontId="16" fillId="0" borderId="0" xfId="1" applyAlignment="1"/>
    <xf numFmtId="0" fontId="17" fillId="0" borderId="0" xfId="1" applyFont="1" applyAlignment="1"/>
    <xf numFmtId="0" fontId="17" fillId="0" borderId="0" xfId="1" applyFont="1" applyAlignment="1" applyProtection="1">
      <alignment horizontal="center"/>
      <protection locked="0"/>
    </xf>
    <xf numFmtId="0" fontId="17" fillId="0" borderId="0" xfId="1" applyFont="1" applyBorder="1" applyAlignment="1" applyProtection="1">
      <alignment horizontal="center"/>
      <protection locked="0"/>
    </xf>
    <xf numFmtId="0" fontId="16" fillId="11" borderId="1" xfId="1" applyFill="1" applyBorder="1" applyAlignment="1">
      <alignment horizontal="center"/>
    </xf>
    <xf numFmtId="0" fontId="17" fillId="11" borderId="6" xfId="1" applyFont="1" applyFill="1" applyBorder="1" applyAlignment="1">
      <alignment horizontal="center"/>
    </xf>
    <xf numFmtId="0" fontId="17" fillId="11" borderId="5" xfId="1" applyFont="1" applyFill="1" applyBorder="1" applyAlignment="1">
      <alignment horizontal="center"/>
    </xf>
    <xf numFmtId="0" fontId="17" fillId="11" borderId="4" xfId="1" applyFont="1" applyFill="1" applyBorder="1" applyAlignment="1">
      <alignment horizontal="center"/>
    </xf>
    <xf numFmtId="0" fontId="16" fillId="0" borderId="5" xfId="1" applyBorder="1"/>
    <xf numFmtId="0" fontId="16" fillId="0" borderId="4" xfId="1" applyBorder="1"/>
    <xf numFmtId="0" fontId="1" fillId="11" borderId="1" xfId="1" applyFont="1" applyFill="1" applyBorder="1" applyAlignment="1">
      <alignment horizontal="center"/>
    </xf>
    <xf numFmtId="0" fontId="16" fillId="11" borderId="6" xfId="1" applyFill="1" applyBorder="1" applyAlignment="1">
      <alignment horizontal="center"/>
    </xf>
    <xf numFmtId="0" fontId="16" fillId="11" borderId="4" xfId="1" applyFill="1" applyBorder="1" applyAlignment="1">
      <alignment horizontal="center"/>
    </xf>
    <xf numFmtId="0" fontId="1" fillId="11" borderId="4" xfId="1" applyFont="1" applyFill="1" applyBorder="1" applyAlignment="1">
      <alignment horizontal="center"/>
    </xf>
    <xf numFmtId="0" fontId="1" fillId="11" borderId="6" xfId="1" applyFont="1" applyFill="1" applyBorder="1" applyAlignment="1">
      <alignment horizontal="center"/>
    </xf>
    <xf numFmtId="0" fontId="17" fillId="0" borderId="0" xfId="1" applyFont="1" applyAlignment="1">
      <alignment horizontal="center"/>
    </xf>
    <xf numFmtId="0" fontId="1" fillId="11" borderId="30" xfId="1" applyFont="1" applyFill="1" applyBorder="1" applyAlignment="1">
      <alignment horizontal="center"/>
    </xf>
    <xf numFmtId="0" fontId="1" fillId="11" borderId="29" xfId="1" applyFont="1" applyFill="1" applyBorder="1" applyAlignment="1">
      <alignment horizontal="center"/>
    </xf>
    <xf numFmtId="0" fontId="16" fillId="11" borderId="35" xfId="1" applyFill="1" applyBorder="1" applyAlignment="1">
      <alignment horizontal="center"/>
    </xf>
    <xf numFmtId="0" fontId="16" fillId="11" borderId="16" xfId="1" applyFill="1" applyBorder="1" applyAlignment="1">
      <alignment horizontal="center"/>
    </xf>
    <xf numFmtId="0" fontId="16" fillId="11" borderId="34" xfId="1" applyFill="1" applyBorder="1" applyAlignment="1">
      <alignment horizontal="center"/>
    </xf>
    <xf numFmtId="0" fontId="16" fillId="11" borderId="32" xfId="1" applyFill="1" applyBorder="1" applyAlignment="1">
      <alignment horizontal="center"/>
    </xf>
    <xf numFmtId="0" fontId="9" fillId="0" borderId="11" xfId="0" applyNumberFormat="1" applyFont="1" applyFill="1" applyBorder="1" applyAlignment="1">
      <alignment horizontal="left"/>
    </xf>
    <xf numFmtId="0" fontId="9" fillId="0" borderId="10" xfId="0" applyNumberFormat="1" applyFont="1" applyFill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vertical="center" textRotation="90" wrapText="1"/>
    </xf>
    <xf numFmtId="0" fontId="8" fillId="0" borderId="13" xfId="0" applyFont="1" applyBorder="1" applyAlignment="1">
      <alignment horizontal="center" vertical="center" textRotation="90" wrapText="1"/>
    </xf>
    <xf numFmtId="0" fontId="15" fillId="0" borderId="17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 wrapText="1"/>
    </xf>
  </cellXfs>
  <cellStyles count="2">
    <cellStyle name="Звичайний 2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G67"/>
  <sheetViews>
    <sheetView zoomScale="130" zoomScaleNormal="130" workbookViewId="0">
      <pane ySplit="3" topLeftCell="A19" activePane="bottomLeft" state="frozen"/>
      <selection pane="bottomLeft" activeCell="E63" sqref="E63"/>
    </sheetView>
  </sheetViews>
  <sheetFormatPr defaultRowHeight="12.75"/>
  <cols>
    <col min="1" max="1" width="4.5703125" style="1" customWidth="1"/>
    <col min="2" max="2" width="33.140625" style="1" customWidth="1"/>
    <col min="3" max="3" width="10.5703125" style="1" customWidth="1"/>
    <col min="4" max="4" width="10.42578125" style="1" customWidth="1"/>
    <col min="5" max="5" width="12.85546875" style="1" customWidth="1"/>
    <col min="6" max="6" width="12.42578125" style="1" customWidth="1"/>
    <col min="7" max="7" width="9.5703125" style="1" customWidth="1"/>
    <col min="8" max="16384" width="9.140625" style="1"/>
  </cols>
  <sheetData>
    <row r="1" spans="1:7" ht="15.75">
      <c r="B1" s="2" t="s">
        <v>239</v>
      </c>
      <c r="C1" s="2"/>
      <c r="D1" s="2"/>
      <c r="E1" s="2"/>
      <c r="F1" s="2"/>
      <c r="G1" s="2"/>
    </row>
    <row r="2" spans="1:7">
      <c r="F2" s="3" t="s">
        <v>0</v>
      </c>
    </row>
    <row r="3" spans="1:7" ht="63.75">
      <c r="A3" s="4"/>
      <c r="B3" s="5" t="s">
        <v>1</v>
      </c>
      <c r="C3" s="5" t="s">
        <v>43</v>
      </c>
      <c r="D3" s="5" t="s">
        <v>2</v>
      </c>
      <c r="E3" s="5" t="s">
        <v>3</v>
      </c>
      <c r="F3" s="5" t="s">
        <v>44</v>
      </c>
      <c r="G3" s="5" t="s">
        <v>4</v>
      </c>
    </row>
    <row r="4" spans="1:7">
      <c r="A4" s="6"/>
      <c r="B4" s="7" t="s">
        <v>5</v>
      </c>
      <c r="C4" s="7">
        <f>SUM(C5:C7)</f>
        <v>400</v>
      </c>
      <c r="D4" s="7">
        <f>SUM(D5:D7)</f>
        <v>100</v>
      </c>
      <c r="E4" s="7">
        <f>SUM(E5:E7)</f>
        <v>0</v>
      </c>
      <c r="F4" s="7">
        <f>SUM(F5:F7)</f>
        <v>0</v>
      </c>
      <c r="G4" s="7">
        <f>SUM(G5:G7)</f>
        <v>300</v>
      </c>
    </row>
    <row r="5" spans="1:7">
      <c r="A5" s="6"/>
      <c r="B5" s="6" t="s">
        <v>6</v>
      </c>
      <c r="C5" s="6">
        <v>40</v>
      </c>
      <c r="D5" s="6"/>
      <c r="E5" s="6"/>
      <c r="F5" s="6"/>
      <c r="G5" s="18">
        <f>C5-D5-E5-F5</f>
        <v>40</v>
      </c>
    </row>
    <row r="6" spans="1:7">
      <c r="A6" s="6"/>
      <c r="B6" s="6" t="s">
        <v>7</v>
      </c>
      <c r="C6" s="6">
        <v>100</v>
      </c>
      <c r="D6" s="6"/>
      <c r="E6" s="6"/>
      <c r="F6" s="6"/>
      <c r="G6" s="18">
        <f>C6-D6-E6-F6</f>
        <v>100</v>
      </c>
    </row>
    <row r="7" spans="1:7">
      <c r="A7" s="6"/>
      <c r="B7" s="6" t="s">
        <v>8</v>
      </c>
      <c r="C7" s="6">
        <v>260</v>
      </c>
      <c r="D7" s="6">
        <v>100</v>
      </c>
      <c r="E7" s="6"/>
      <c r="F7" s="6"/>
      <c r="G7" s="18">
        <f>C7-D7-E7-F7</f>
        <v>160</v>
      </c>
    </row>
    <row r="8" spans="1:7">
      <c r="A8" s="6"/>
      <c r="B8" s="7" t="s">
        <v>9</v>
      </c>
      <c r="C8" s="7">
        <f>SUM(C9:C11)</f>
        <v>5770</v>
      </c>
      <c r="D8" s="7">
        <f>SUM(D9:D11)</f>
        <v>5420</v>
      </c>
      <c r="E8" s="7">
        <f>SUM(E9:E11)</f>
        <v>150</v>
      </c>
      <c r="F8" s="7">
        <f>SUM(F9:F11)</f>
        <v>0</v>
      </c>
      <c r="G8" s="7">
        <f>SUM(G9:G11)</f>
        <v>200</v>
      </c>
    </row>
    <row r="9" spans="1:7">
      <c r="A9" s="6"/>
      <c r="B9" s="6" t="s">
        <v>6</v>
      </c>
      <c r="C9" s="6">
        <v>1500</v>
      </c>
      <c r="D9" s="6">
        <v>1150</v>
      </c>
      <c r="E9" s="6">
        <v>150</v>
      </c>
      <c r="F9" s="6"/>
      <c r="G9" s="18">
        <f>C9-D9-E9-F9</f>
        <v>200</v>
      </c>
    </row>
    <row r="10" spans="1:7">
      <c r="A10" s="6"/>
      <c r="B10" s="6" t="s">
        <v>7</v>
      </c>
      <c r="C10" s="6">
        <v>1840</v>
      </c>
      <c r="D10" s="6">
        <v>1840</v>
      </c>
      <c r="E10" s="6"/>
      <c r="F10" s="6"/>
      <c r="G10" s="6">
        <f>C10-D10-E10-F10</f>
        <v>0</v>
      </c>
    </row>
    <row r="11" spans="1:7">
      <c r="A11" s="6"/>
      <c r="B11" s="6" t="s">
        <v>8</v>
      </c>
      <c r="C11" s="6">
        <v>2430</v>
      </c>
      <c r="D11" s="6">
        <v>2430</v>
      </c>
      <c r="E11" s="6"/>
      <c r="F11" s="6"/>
      <c r="G11" s="6">
        <f>C11-D11-E11-F11</f>
        <v>0</v>
      </c>
    </row>
    <row r="12" spans="1:7">
      <c r="A12" s="6"/>
      <c r="B12" s="7" t="s">
        <v>10</v>
      </c>
      <c r="C12" s="7">
        <f>C13+C14+C15</f>
        <v>0</v>
      </c>
      <c r="D12" s="7">
        <f>D13+D14+D15</f>
        <v>0</v>
      </c>
      <c r="E12" s="7">
        <f>E13+E14+E15</f>
        <v>0</v>
      </c>
      <c r="F12" s="7">
        <f>F13+F14+F15</f>
        <v>0</v>
      </c>
      <c r="G12" s="7">
        <f>G13+G14+G15</f>
        <v>0</v>
      </c>
    </row>
    <row r="13" spans="1:7">
      <c r="A13" s="6"/>
      <c r="B13" s="6" t="s">
        <v>6</v>
      </c>
      <c r="C13" s="6"/>
      <c r="D13" s="6"/>
      <c r="E13" s="6"/>
      <c r="F13" s="6"/>
      <c r="G13" s="6">
        <f t="shared" ref="G13:G23" si="0">C13-D13-E13-F13</f>
        <v>0</v>
      </c>
    </row>
    <row r="14" spans="1:7">
      <c r="A14" s="6"/>
      <c r="B14" s="6" t="s">
        <v>7</v>
      </c>
      <c r="C14" s="6"/>
      <c r="D14" s="6"/>
      <c r="E14" s="6"/>
      <c r="F14" s="6"/>
      <c r="G14" s="6">
        <f t="shared" si="0"/>
        <v>0</v>
      </c>
    </row>
    <row r="15" spans="1:7">
      <c r="A15" s="6"/>
      <c r="B15" s="6" t="s">
        <v>8</v>
      </c>
      <c r="C15" s="6"/>
      <c r="D15" s="6"/>
      <c r="E15" s="6"/>
      <c r="F15" s="6"/>
      <c r="G15" s="6">
        <f t="shared" si="0"/>
        <v>0</v>
      </c>
    </row>
    <row r="16" spans="1:7">
      <c r="A16" s="6"/>
      <c r="B16" s="7" t="s">
        <v>11</v>
      </c>
      <c r="C16" s="7">
        <f>C17+C18+C19</f>
        <v>0</v>
      </c>
      <c r="D16" s="7">
        <f>D17+D18+D19</f>
        <v>0</v>
      </c>
      <c r="E16" s="7">
        <f>E17+E18+E19</f>
        <v>0</v>
      </c>
      <c r="F16" s="7">
        <f>F17+F18+F19</f>
        <v>0</v>
      </c>
      <c r="G16" s="7">
        <f>G17+G18+G19</f>
        <v>0</v>
      </c>
    </row>
    <row r="17" spans="1:7">
      <c r="A17" s="6"/>
      <c r="B17" s="6" t="s">
        <v>6</v>
      </c>
      <c r="C17" s="6"/>
      <c r="D17" s="6"/>
      <c r="E17" s="6"/>
      <c r="F17" s="6"/>
      <c r="G17" s="6">
        <f t="shared" si="0"/>
        <v>0</v>
      </c>
    </row>
    <row r="18" spans="1:7">
      <c r="A18" s="6"/>
      <c r="B18" s="6" t="s">
        <v>7</v>
      </c>
      <c r="C18" s="6"/>
      <c r="D18" s="6"/>
      <c r="E18" s="6"/>
      <c r="F18" s="6"/>
      <c r="G18" s="6">
        <f t="shared" si="0"/>
        <v>0</v>
      </c>
    </row>
    <row r="19" spans="1:7">
      <c r="A19" s="6"/>
      <c r="B19" s="6" t="s">
        <v>8</v>
      </c>
      <c r="C19" s="6"/>
      <c r="D19" s="6"/>
      <c r="E19" s="6"/>
      <c r="F19" s="6"/>
      <c r="G19" s="6">
        <f t="shared" si="0"/>
        <v>0</v>
      </c>
    </row>
    <row r="20" spans="1:7" ht="14.25" customHeight="1">
      <c r="A20" s="6"/>
      <c r="B20" s="7" t="s">
        <v>12</v>
      </c>
      <c r="C20" s="7">
        <f>C21+C22+C23</f>
        <v>100</v>
      </c>
      <c r="D20" s="7">
        <f>D21+D22+D23</f>
        <v>0</v>
      </c>
      <c r="E20" s="7">
        <f>E21+E22+E23</f>
        <v>0</v>
      </c>
      <c r="F20" s="7">
        <f>F21+F22+F23</f>
        <v>0</v>
      </c>
      <c r="G20" s="7">
        <f>G21+G22+G23</f>
        <v>100</v>
      </c>
    </row>
    <row r="21" spans="1:7">
      <c r="A21" s="6"/>
      <c r="B21" s="6" t="s">
        <v>6</v>
      </c>
      <c r="C21" s="6">
        <v>20</v>
      </c>
      <c r="D21" s="6"/>
      <c r="E21" s="6"/>
      <c r="F21" s="6"/>
      <c r="G21" s="18">
        <f t="shared" si="0"/>
        <v>20</v>
      </c>
    </row>
    <row r="22" spans="1:7">
      <c r="A22" s="6"/>
      <c r="B22" s="6" t="s">
        <v>7</v>
      </c>
      <c r="C22" s="6">
        <v>30</v>
      </c>
      <c r="D22" s="6"/>
      <c r="E22" s="6"/>
      <c r="F22" s="6"/>
      <c r="G22" s="18">
        <f t="shared" si="0"/>
        <v>30</v>
      </c>
    </row>
    <row r="23" spans="1:7">
      <c r="A23" s="6"/>
      <c r="B23" s="6" t="s">
        <v>8</v>
      </c>
      <c r="C23" s="6">
        <v>50</v>
      </c>
      <c r="D23" s="6"/>
      <c r="E23" s="6"/>
      <c r="F23" s="6"/>
      <c r="G23" s="18">
        <f t="shared" si="0"/>
        <v>50</v>
      </c>
    </row>
    <row r="24" spans="1:7">
      <c r="A24" s="6"/>
      <c r="B24" s="7" t="s">
        <v>13</v>
      </c>
      <c r="C24" s="7">
        <f>SUM(C25:C27)</f>
        <v>500</v>
      </c>
      <c r="D24" s="7">
        <f>SUM(D25:D27)</f>
        <v>0</v>
      </c>
      <c r="E24" s="7">
        <f>SUM(E25:E27)</f>
        <v>0</v>
      </c>
      <c r="F24" s="7">
        <f>SUM(F25:F27)</f>
        <v>0</v>
      </c>
      <c r="G24" s="7">
        <f>SUM(G25:G27)</f>
        <v>500</v>
      </c>
    </row>
    <row r="25" spans="1:7">
      <c r="A25" s="6"/>
      <c r="B25" s="6" t="s">
        <v>6</v>
      </c>
      <c r="C25" s="6">
        <v>50</v>
      </c>
      <c r="D25" s="6"/>
      <c r="E25" s="6"/>
      <c r="F25" s="6"/>
      <c r="G25" s="18">
        <f>C25-D25-E25-F25</f>
        <v>50</v>
      </c>
    </row>
    <row r="26" spans="1:7">
      <c r="A26" s="6"/>
      <c r="B26" s="6" t="s">
        <v>7</v>
      </c>
      <c r="C26" s="6">
        <v>170</v>
      </c>
      <c r="D26" s="6"/>
      <c r="E26" s="6"/>
      <c r="F26" s="6"/>
      <c r="G26" s="18">
        <f>C26-D26-E26-F26</f>
        <v>170</v>
      </c>
    </row>
    <row r="27" spans="1:7">
      <c r="A27" s="6"/>
      <c r="B27" s="6" t="s">
        <v>8</v>
      </c>
      <c r="C27" s="6">
        <v>280</v>
      </c>
      <c r="D27" s="6"/>
      <c r="E27" s="6"/>
      <c r="F27" s="6"/>
      <c r="G27" s="18">
        <f>C27-D27-E27-F27</f>
        <v>280</v>
      </c>
    </row>
    <row r="28" spans="1:7">
      <c r="A28" s="6"/>
      <c r="B28" s="7" t="s">
        <v>14</v>
      </c>
      <c r="C28" s="7">
        <f>SUM(C29:C31)</f>
        <v>50</v>
      </c>
      <c r="D28" s="7">
        <f>SUM(D29:D31)</f>
        <v>0</v>
      </c>
      <c r="E28" s="7">
        <f>SUM(E29:E31)</f>
        <v>0</v>
      </c>
      <c r="F28" s="7">
        <f>SUM(F29:F31)</f>
        <v>0</v>
      </c>
      <c r="G28" s="7">
        <f>SUM(G29:G31)</f>
        <v>50</v>
      </c>
    </row>
    <row r="29" spans="1:7">
      <c r="A29" s="6"/>
      <c r="B29" s="6" t="s">
        <v>6</v>
      </c>
      <c r="C29" s="6">
        <v>8</v>
      </c>
      <c r="D29" s="6"/>
      <c r="E29" s="6"/>
      <c r="F29" s="6"/>
      <c r="G29" s="18">
        <f>C29-D29-E29-F29</f>
        <v>8</v>
      </c>
    </row>
    <row r="30" spans="1:7">
      <c r="A30" s="6"/>
      <c r="B30" s="6" t="s">
        <v>7</v>
      </c>
      <c r="C30" s="6">
        <v>18</v>
      </c>
      <c r="D30" s="6"/>
      <c r="E30" s="6"/>
      <c r="F30" s="6"/>
      <c r="G30" s="18">
        <f>C30-D30-E30-F30</f>
        <v>18</v>
      </c>
    </row>
    <row r="31" spans="1:7">
      <c r="A31" s="6"/>
      <c r="B31" s="6" t="s">
        <v>8</v>
      </c>
      <c r="C31" s="6">
        <v>24</v>
      </c>
      <c r="D31" s="6"/>
      <c r="E31" s="6"/>
      <c r="F31" s="6"/>
      <c r="G31" s="18">
        <f>C31-D31-E31-F31</f>
        <v>24</v>
      </c>
    </row>
    <row r="32" spans="1:7">
      <c r="A32" s="6"/>
      <c r="B32" s="7" t="s">
        <v>15</v>
      </c>
      <c r="C32" s="7">
        <f>SUM(C33:C35)</f>
        <v>290</v>
      </c>
      <c r="D32" s="7">
        <f>SUM(D33:D35)</f>
        <v>0</v>
      </c>
      <c r="E32" s="7">
        <f>SUM(E33:E35)</f>
        <v>0</v>
      </c>
      <c r="F32" s="7">
        <f>SUM(F33:F35)</f>
        <v>0</v>
      </c>
      <c r="G32" s="7">
        <f>SUM(G33:G35)</f>
        <v>290</v>
      </c>
    </row>
    <row r="33" spans="1:7">
      <c r="A33" s="6"/>
      <c r="B33" s="6" t="s">
        <v>6</v>
      </c>
      <c r="C33" s="6">
        <v>46</v>
      </c>
      <c r="D33" s="6"/>
      <c r="E33" s="6"/>
      <c r="F33" s="6"/>
      <c r="G33" s="18">
        <f>C33-D33-E33-F33</f>
        <v>46</v>
      </c>
    </row>
    <row r="34" spans="1:7">
      <c r="A34" s="6"/>
      <c r="B34" s="6" t="s">
        <v>7</v>
      </c>
      <c r="C34" s="6">
        <v>91</v>
      </c>
      <c r="D34" s="6"/>
      <c r="E34" s="6"/>
      <c r="F34" s="6"/>
      <c r="G34" s="18">
        <f>C34-D34-E34-F34</f>
        <v>91</v>
      </c>
    </row>
    <row r="35" spans="1:7">
      <c r="A35" s="6"/>
      <c r="B35" s="6" t="s">
        <v>8</v>
      </c>
      <c r="C35" s="6">
        <v>153</v>
      </c>
      <c r="D35" s="6"/>
      <c r="E35" s="6"/>
      <c r="F35" s="6"/>
      <c r="G35" s="18">
        <f>C35-D35-E35-F35</f>
        <v>153</v>
      </c>
    </row>
    <row r="36" spans="1:7">
      <c r="A36" s="6"/>
      <c r="B36" s="7" t="s">
        <v>16</v>
      </c>
      <c r="C36" s="7">
        <f>SUM(C37:C39)</f>
        <v>50</v>
      </c>
      <c r="D36" s="7">
        <f>SUM(D37:D39)</f>
        <v>0</v>
      </c>
      <c r="E36" s="7">
        <f>SUM(E37:E39)</f>
        <v>0</v>
      </c>
      <c r="F36" s="7">
        <f>SUM(F37:F39)</f>
        <v>0</v>
      </c>
      <c r="G36" s="7">
        <f>SUM(G37:G39)</f>
        <v>50</v>
      </c>
    </row>
    <row r="37" spans="1:7">
      <c r="A37" s="6"/>
      <c r="B37" s="6" t="s">
        <v>6</v>
      </c>
      <c r="C37" s="6">
        <v>10</v>
      </c>
      <c r="D37" s="6"/>
      <c r="E37" s="6"/>
      <c r="F37" s="6"/>
      <c r="G37" s="6">
        <f>C37-D37-E37-F37</f>
        <v>10</v>
      </c>
    </row>
    <row r="38" spans="1:7">
      <c r="A38" s="6"/>
      <c r="B38" s="6" t="s">
        <v>7</v>
      </c>
      <c r="C38" s="6">
        <v>10</v>
      </c>
      <c r="D38" s="6"/>
      <c r="E38" s="6"/>
      <c r="F38" s="6"/>
      <c r="G38" s="18">
        <f>C38-D38-E38-F38</f>
        <v>10</v>
      </c>
    </row>
    <row r="39" spans="1:7">
      <c r="A39" s="6"/>
      <c r="B39" s="6" t="s">
        <v>8</v>
      </c>
      <c r="C39" s="6">
        <v>30</v>
      </c>
      <c r="D39" s="6"/>
      <c r="E39" s="6"/>
      <c r="F39" s="6"/>
      <c r="G39" s="18">
        <f>C39-D39-E39-F39</f>
        <v>30</v>
      </c>
    </row>
    <row r="40" spans="1:7">
      <c r="A40" s="6"/>
      <c r="B40" s="7" t="s">
        <v>17</v>
      </c>
      <c r="C40" s="7">
        <f>SUM(C41:C46)</f>
        <v>610</v>
      </c>
      <c r="D40" s="7">
        <f>SUM(D41:D46)</f>
        <v>0</v>
      </c>
      <c r="E40" s="7">
        <f>SUM(E41:E46)</f>
        <v>0</v>
      </c>
      <c r="F40" s="7">
        <f>SUM(F41:F46)</f>
        <v>0</v>
      </c>
      <c r="G40" s="7">
        <f>SUM(G41:G46)</f>
        <v>610</v>
      </c>
    </row>
    <row r="41" spans="1:7">
      <c r="A41" s="6"/>
      <c r="B41" s="8" t="s">
        <v>18</v>
      </c>
      <c r="C41" s="8">
        <v>20</v>
      </c>
      <c r="D41" s="8"/>
      <c r="E41" s="8"/>
      <c r="F41" s="8"/>
      <c r="G41" s="18">
        <f t="shared" ref="G41:G46" si="1">C41-D41-E41-F41</f>
        <v>20</v>
      </c>
    </row>
    <row r="42" spans="1:7">
      <c r="A42" s="6"/>
      <c r="B42" s="6" t="s">
        <v>19</v>
      </c>
      <c r="C42" s="6">
        <v>10</v>
      </c>
      <c r="D42" s="6"/>
      <c r="E42" s="6"/>
      <c r="F42" s="6"/>
      <c r="G42" s="18">
        <f t="shared" si="1"/>
        <v>10</v>
      </c>
    </row>
    <row r="43" spans="1:7">
      <c r="A43" s="6"/>
      <c r="B43" s="6" t="s">
        <v>241</v>
      </c>
      <c r="C43" s="6">
        <v>10</v>
      </c>
      <c r="D43" s="6"/>
      <c r="E43" s="6"/>
      <c r="F43" s="6"/>
      <c r="G43" s="8">
        <f t="shared" si="1"/>
        <v>10</v>
      </c>
    </row>
    <row r="44" spans="1:7">
      <c r="A44" s="6"/>
      <c r="B44" s="6" t="s">
        <v>20</v>
      </c>
      <c r="C44" s="6">
        <v>100</v>
      </c>
      <c r="D44" s="6"/>
      <c r="E44" s="6"/>
      <c r="F44" s="6"/>
      <c r="G44" s="18">
        <f t="shared" si="1"/>
        <v>100</v>
      </c>
    </row>
    <row r="45" spans="1:7">
      <c r="A45" s="6"/>
      <c r="B45" s="6" t="s">
        <v>21</v>
      </c>
      <c r="C45" s="6">
        <v>470</v>
      </c>
      <c r="D45" s="6"/>
      <c r="E45" s="6"/>
      <c r="F45" s="6"/>
      <c r="G45" s="18">
        <f t="shared" si="1"/>
        <v>470</v>
      </c>
    </row>
    <row r="46" spans="1:7">
      <c r="A46" s="6"/>
      <c r="B46" s="6" t="s">
        <v>40</v>
      </c>
      <c r="C46" s="6"/>
      <c r="D46" s="6"/>
      <c r="E46" s="6"/>
      <c r="F46" s="6"/>
      <c r="G46" s="8">
        <f t="shared" si="1"/>
        <v>0</v>
      </c>
    </row>
    <row r="47" spans="1:7">
      <c r="A47" s="6"/>
      <c r="B47" s="9" t="s">
        <v>22</v>
      </c>
      <c r="C47" s="9">
        <f>SUM(C48:C50)</f>
        <v>2271</v>
      </c>
      <c r="D47" s="9">
        <f>SUM(D48:D50)</f>
        <v>2151</v>
      </c>
      <c r="E47" s="9">
        <f>SUM(E48:E50)</f>
        <v>120</v>
      </c>
      <c r="F47" s="9">
        <f>SUM(F48:F50)</f>
        <v>0</v>
      </c>
      <c r="G47" s="9">
        <f>SUM(G48:G50)</f>
        <v>0</v>
      </c>
    </row>
    <row r="48" spans="1:7">
      <c r="A48" s="6"/>
      <c r="B48" s="8" t="s">
        <v>23</v>
      </c>
      <c r="C48" s="8">
        <v>2196</v>
      </c>
      <c r="D48" s="8">
        <v>2076</v>
      </c>
      <c r="E48" s="8">
        <v>120</v>
      </c>
      <c r="F48" s="8"/>
      <c r="G48" s="8">
        <f>C48-D48-E48-F48</f>
        <v>0</v>
      </c>
    </row>
    <row r="49" spans="1:7">
      <c r="A49" s="6"/>
      <c r="B49" s="6" t="s">
        <v>24</v>
      </c>
      <c r="C49" s="6">
        <v>75</v>
      </c>
      <c r="D49" s="6">
        <v>75</v>
      </c>
      <c r="E49" s="6"/>
      <c r="F49" s="6"/>
      <c r="G49" s="8">
        <f>C49-D49-E49-F49</f>
        <v>0</v>
      </c>
    </row>
    <row r="50" spans="1:7">
      <c r="A50" s="6"/>
      <c r="B50" s="6" t="s">
        <v>25</v>
      </c>
      <c r="C50" s="6"/>
      <c r="D50" s="6"/>
      <c r="E50" s="6"/>
      <c r="F50" s="6"/>
      <c r="G50" s="8">
        <f>C50-D50-E50-F50</f>
        <v>0</v>
      </c>
    </row>
    <row r="51" spans="1:7">
      <c r="A51" s="6"/>
      <c r="B51" s="10" t="s">
        <v>26</v>
      </c>
      <c r="C51" s="10">
        <f>SUM(C52:C54)</f>
        <v>2460</v>
      </c>
      <c r="D51" s="10">
        <f>SUM(D52:D54)</f>
        <v>1740</v>
      </c>
      <c r="E51" s="10">
        <f>SUM(E52:E54)</f>
        <v>0</v>
      </c>
      <c r="F51" s="10">
        <f>SUM(F52:F54)</f>
        <v>0</v>
      </c>
      <c r="G51" s="10">
        <f>SUM(G52:G54)</f>
        <v>720</v>
      </c>
    </row>
    <row r="52" spans="1:7">
      <c r="A52" s="6"/>
      <c r="B52" s="8" t="s">
        <v>27</v>
      </c>
      <c r="C52" s="8">
        <v>2140</v>
      </c>
      <c r="D52" s="8">
        <v>1740</v>
      </c>
      <c r="E52" s="8"/>
      <c r="F52" s="8"/>
      <c r="G52" s="18">
        <f>C52-D52-E52-F52</f>
        <v>400</v>
      </c>
    </row>
    <row r="53" spans="1:7">
      <c r="A53" s="6"/>
      <c r="B53" s="6" t="s">
        <v>28</v>
      </c>
      <c r="C53" s="6">
        <v>200</v>
      </c>
      <c r="D53" s="6"/>
      <c r="E53" s="6"/>
      <c r="F53" s="6"/>
      <c r="G53" s="18">
        <f>C53-D53-E53-F53</f>
        <v>200</v>
      </c>
    </row>
    <row r="54" spans="1:7">
      <c r="A54" s="6"/>
      <c r="B54" s="6" t="s">
        <v>29</v>
      </c>
      <c r="C54" s="6">
        <v>120</v>
      </c>
      <c r="D54" s="6"/>
      <c r="E54" s="6"/>
      <c r="F54" s="6"/>
      <c r="G54" s="18">
        <f>C54-D54-E54-F54</f>
        <v>120</v>
      </c>
    </row>
    <row r="55" spans="1:7">
      <c r="A55" s="6"/>
      <c r="B55" s="11" t="s">
        <v>30</v>
      </c>
      <c r="C55" s="11">
        <f>SUM(C56:C58)</f>
        <v>3089</v>
      </c>
      <c r="D55" s="11">
        <f>SUM(D56:D58)</f>
        <v>2589</v>
      </c>
      <c r="E55" s="11">
        <f>SUM(E56:E58)</f>
        <v>0</v>
      </c>
      <c r="F55" s="11">
        <f>SUM(F56:F58)</f>
        <v>0</v>
      </c>
      <c r="G55" s="11">
        <f>SUM(G56:G58)</f>
        <v>500</v>
      </c>
    </row>
    <row r="56" spans="1:7">
      <c r="A56" s="6"/>
      <c r="B56" s="8" t="s">
        <v>31</v>
      </c>
      <c r="C56" s="8">
        <v>2821</v>
      </c>
      <c r="D56" s="8">
        <f>2356-35</f>
        <v>2321</v>
      </c>
      <c r="E56" s="8"/>
      <c r="F56" s="8"/>
      <c r="G56" s="18">
        <f>C56-D56-E56-F56</f>
        <v>500</v>
      </c>
    </row>
    <row r="57" spans="1:7">
      <c r="A57" s="6"/>
      <c r="B57" s="6" t="s">
        <v>32</v>
      </c>
      <c r="C57" s="6">
        <v>268</v>
      </c>
      <c r="D57" s="6">
        <v>268</v>
      </c>
      <c r="E57" s="6"/>
      <c r="F57" s="6"/>
      <c r="G57" s="18">
        <f>C57-D57-E57-F57</f>
        <v>0</v>
      </c>
    </row>
    <row r="58" spans="1:7">
      <c r="A58" s="6"/>
      <c r="B58" s="6" t="s">
        <v>33</v>
      </c>
      <c r="C58" s="6"/>
      <c r="D58" s="6"/>
      <c r="E58" s="6"/>
      <c r="F58" s="6"/>
      <c r="G58" s="18">
        <f>C58-D58-E58-F58</f>
        <v>0</v>
      </c>
    </row>
    <row r="59" spans="1:7">
      <c r="A59" s="6"/>
      <c r="B59" s="12" t="s">
        <v>34</v>
      </c>
      <c r="C59" s="12">
        <f>SUM(C60:C62)</f>
        <v>8884</v>
      </c>
      <c r="D59" s="12">
        <f>SUM(D60:D62)</f>
        <v>0</v>
      </c>
      <c r="E59" s="12">
        <f>SUM(E60:E62)</f>
        <v>4374</v>
      </c>
      <c r="F59" s="12">
        <f>SUM(F60:F62)</f>
        <v>0</v>
      </c>
      <c r="G59" s="12">
        <f>SUM(G60:G62)</f>
        <v>4510</v>
      </c>
    </row>
    <row r="60" spans="1:7">
      <c r="A60" s="6"/>
      <c r="B60" s="8" t="s">
        <v>35</v>
      </c>
      <c r="C60" s="8">
        <v>3010</v>
      </c>
      <c r="D60" s="8"/>
      <c r="E60" s="8"/>
      <c r="F60" s="8"/>
      <c r="G60" s="8">
        <f>C60-D60-E60-F60</f>
        <v>3010</v>
      </c>
    </row>
    <row r="61" spans="1:7">
      <c r="A61" s="6"/>
      <c r="B61" s="6" t="s">
        <v>36</v>
      </c>
      <c r="C61" s="6">
        <v>5150</v>
      </c>
      <c r="D61" s="6"/>
      <c r="E61" s="6">
        <v>4150</v>
      </c>
      <c r="F61" s="6"/>
      <c r="G61" s="8">
        <f>C61-D61-E61-F61</f>
        <v>1000</v>
      </c>
    </row>
    <row r="62" spans="1:7">
      <c r="A62" s="6"/>
      <c r="B62" s="6" t="s">
        <v>37</v>
      </c>
      <c r="C62" s="6">
        <v>724</v>
      </c>
      <c r="D62" s="6"/>
      <c r="E62" s="6">
        <v>224</v>
      </c>
      <c r="F62" s="6"/>
      <c r="G62" s="8">
        <f>C62-D62-E62-F62</f>
        <v>500</v>
      </c>
    </row>
    <row r="63" spans="1:7" ht="15.75">
      <c r="A63" s="6"/>
      <c r="B63" s="13" t="s">
        <v>38</v>
      </c>
      <c r="C63" s="16">
        <f>SUM(C59,C55,C51,C47,C40,C36,C32,C28,C24,C20,C16,C12,C8,C4)</f>
        <v>24474</v>
      </c>
      <c r="D63" s="16">
        <f>SUM(D59,D55,D51,D47,D40,D36,D32,D28,D24,D20,D16,D12,D8,D4)</f>
        <v>12000</v>
      </c>
      <c r="E63" s="16">
        <f>SUM(E59,E55,E51,E47,E40,E36,E32,E28,E24,E20,E16,E12,E8,E4)</f>
        <v>4644</v>
      </c>
      <c r="F63" s="16">
        <f>SUM(F59,F55,F51,F47,F40,F36,F32,F28,F24,F20,F16,F12,F8,F4)</f>
        <v>0</v>
      </c>
      <c r="G63" s="16">
        <f>SUM(G59,G55,G51,G47,G40,G36,G32,G28,G24,G20,G16,G12,G8,G4)</f>
        <v>7830</v>
      </c>
    </row>
    <row r="64" spans="1:7">
      <c r="B64" s="14"/>
      <c r="C64" s="14"/>
      <c r="D64" s="14"/>
      <c r="E64" s="14"/>
      <c r="F64" s="14"/>
      <c r="G64" s="14"/>
    </row>
    <row r="65" spans="2:4">
      <c r="B65" t="s">
        <v>42</v>
      </c>
      <c r="D65" s="17" t="s">
        <v>41</v>
      </c>
    </row>
    <row r="67" spans="2:4" ht="13.5">
      <c r="B67" s="15" t="s">
        <v>39</v>
      </c>
    </row>
  </sheetData>
  <phoneticPr fontId="1" type="noConversion"/>
  <pageMargins left="0.74803149606299213" right="0.19685039370078741" top="0.19685039370078741" bottom="0.19685039370078741" header="0.19685039370078741" footer="0.19685039370078741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M64"/>
  <sheetViews>
    <sheetView showZeros="0" zoomScale="130" zoomScaleNormal="13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D12" sqref="D12:D25"/>
    </sheetView>
  </sheetViews>
  <sheetFormatPr defaultRowHeight="12.75"/>
  <cols>
    <col min="1" max="1" width="5" style="71" customWidth="1"/>
    <col min="2" max="2" width="24.42578125" style="71" customWidth="1"/>
    <col min="3" max="3" width="8.7109375" style="71" customWidth="1"/>
    <col min="4" max="7" width="9.140625" style="71"/>
    <col min="8" max="8" width="14.140625" style="71" customWidth="1"/>
    <col min="9" max="11" width="9.7109375" style="71" customWidth="1"/>
    <col min="12" max="16384" width="9.140625" style="71"/>
  </cols>
  <sheetData>
    <row r="1" spans="1:13">
      <c r="K1" s="144" t="s">
        <v>236</v>
      </c>
      <c r="L1" s="143"/>
      <c r="M1" s="143"/>
    </row>
    <row r="2" spans="1:13">
      <c r="A2" s="145" t="s">
        <v>235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>
      <c r="A3" s="146" t="s">
        <v>238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1:13">
      <c r="A4" s="141"/>
      <c r="B4" s="141"/>
      <c r="C4" s="141"/>
      <c r="D4" s="142" t="s">
        <v>234</v>
      </c>
      <c r="E4" s="141"/>
      <c r="F4" s="141"/>
      <c r="G4" s="141"/>
      <c r="H4" s="141"/>
      <c r="I4" s="141"/>
      <c r="J4" s="141"/>
      <c r="K4" s="141"/>
      <c r="L4" s="141"/>
      <c r="M4" s="141"/>
    </row>
    <row r="5" spans="1:13">
      <c r="A5" s="141"/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</row>
    <row r="6" spans="1:13">
      <c r="A6" s="147" t="s">
        <v>176</v>
      </c>
      <c r="B6" s="147" t="s">
        <v>233</v>
      </c>
      <c r="C6" s="147" t="s">
        <v>232</v>
      </c>
      <c r="D6" s="148" t="s">
        <v>231</v>
      </c>
      <c r="E6" s="149"/>
      <c r="F6" s="150"/>
      <c r="G6" s="148" t="s">
        <v>230</v>
      </c>
      <c r="H6" s="151"/>
      <c r="I6" s="151"/>
      <c r="J6" s="151"/>
      <c r="K6" s="151"/>
      <c r="L6" s="152"/>
      <c r="M6" s="140"/>
    </row>
    <row r="7" spans="1:13">
      <c r="A7" s="147"/>
      <c r="B7" s="147"/>
      <c r="C7" s="147"/>
      <c r="D7" s="153" t="s">
        <v>229</v>
      </c>
      <c r="E7" s="147" t="s">
        <v>228</v>
      </c>
      <c r="F7" s="154"/>
      <c r="G7" s="139" t="s">
        <v>227</v>
      </c>
      <c r="H7" s="138" t="s">
        <v>226</v>
      </c>
      <c r="I7" s="137" t="s">
        <v>225</v>
      </c>
      <c r="J7" s="136"/>
      <c r="K7" s="155" t="s">
        <v>224</v>
      </c>
      <c r="L7" s="154"/>
      <c r="M7" s="133" t="s">
        <v>223</v>
      </c>
    </row>
    <row r="8" spans="1:13">
      <c r="A8" s="147"/>
      <c r="B8" s="147"/>
      <c r="C8" s="147"/>
      <c r="D8" s="153"/>
      <c r="E8" s="147" t="s">
        <v>222</v>
      </c>
      <c r="F8" s="154" t="s">
        <v>221</v>
      </c>
      <c r="G8" s="135" t="s">
        <v>220</v>
      </c>
      <c r="H8" s="134" t="s">
        <v>219</v>
      </c>
      <c r="I8" s="133" t="s">
        <v>218</v>
      </c>
      <c r="J8" s="132" t="s">
        <v>217</v>
      </c>
      <c r="K8" s="156" t="s">
        <v>216</v>
      </c>
      <c r="L8" s="157" t="s">
        <v>215</v>
      </c>
      <c r="M8" s="133" t="s">
        <v>214</v>
      </c>
    </row>
    <row r="9" spans="1:13">
      <c r="A9" s="147"/>
      <c r="B9" s="147"/>
      <c r="C9" s="147"/>
      <c r="D9" s="153"/>
      <c r="E9" s="147"/>
      <c r="F9" s="154"/>
      <c r="G9" s="135"/>
      <c r="H9" s="134" t="s">
        <v>213</v>
      </c>
      <c r="I9" s="133" t="s">
        <v>212</v>
      </c>
      <c r="J9" s="132"/>
      <c r="K9" s="156"/>
      <c r="L9" s="157"/>
      <c r="M9" s="109"/>
    </row>
    <row r="10" spans="1:13">
      <c r="A10" s="147"/>
      <c r="B10" s="147"/>
      <c r="C10" s="147"/>
      <c r="D10" s="153"/>
      <c r="E10" s="147"/>
      <c r="F10" s="154"/>
      <c r="G10" s="131"/>
      <c r="H10" s="131" t="s">
        <v>211</v>
      </c>
      <c r="I10" s="130"/>
      <c r="J10" s="129"/>
      <c r="K10" s="156"/>
      <c r="L10" s="157"/>
      <c r="M10" s="126"/>
    </row>
    <row r="11" spans="1:13">
      <c r="A11" s="128">
        <v>1</v>
      </c>
      <c r="B11" s="128">
        <v>2</v>
      </c>
      <c r="C11" s="128">
        <v>3</v>
      </c>
      <c r="D11" s="128">
        <v>4</v>
      </c>
      <c r="E11" s="128">
        <v>5</v>
      </c>
      <c r="F11" s="128">
        <v>6</v>
      </c>
      <c r="G11" s="127">
        <v>7</v>
      </c>
      <c r="H11" s="127">
        <v>8</v>
      </c>
      <c r="I11" s="127">
        <v>9</v>
      </c>
      <c r="J11" s="127">
        <v>10</v>
      </c>
      <c r="K11" s="128">
        <v>11</v>
      </c>
      <c r="L11" s="128">
        <v>12</v>
      </c>
      <c r="M11" s="127">
        <v>13</v>
      </c>
    </row>
    <row r="12" spans="1:13">
      <c r="A12" s="126">
        <v>1</v>
      </c>
      <c r="B12" s="126" t="s">
        <v>205</v>
      </c>
      <c r="C12" s="126" t="s">
        <v>152</v>
      </c>
      <c r="D12" s="118">
        <f t="shared" ref="D12:D58" si="0">E12+F12</f>
        <v>5770</v>
      </c>
      <c r="E12" s="125">
        <v>5440</v>
      </c>
      <c r="F12" s="125">
        <v>330</v>
      </c>
      <c r="G12" s="125"/>
      <c r="H12" s="125">
        <v>150</v>
      </c>
      <c r="I12" s="125">
        <v>5420</v>
      </c>
      <c r="J12" s="125"/>
      <c r="K12" s="125"/>
      <c r="L12" s="125"/>
      <c r="M12" s="118">
        <f t="shared" ref="M12:M57" si="1">D12-G12-H12-I12-J12-K12</f>
        <v>200</v>
      </c>
    </row>
    <row r="13" spans="1:13" hidden="1">
      <c r="A13" s="121">
        <v>2</v>
      </c>
      <c r="B13" s="121" t="s">
        <v>205</v>
      </c>
      <c r="C13" s="121" t="s">
        <v>198</v>
      </c>
      <c r="D13" s="118">
        <f t="shared" si="0"/>
        <v>0</v>
      </c>
      <c r="E13" s="119"/>
      <c r="F13" s="119"/>
      <c r="G13" s="119"/>
      <c r="H13" s="119"/>
      <c r="I13" s="119"/>
      <c r="J13" s="119"/>
      <c r="K13" s="119"/>
      <c r="L13" s="119"/>
      <c r="M13" s="118">
        <f t="shared" si="1"/>
        <v>0</v>
      </c>
    </row>
    <row r="14" spans="1:13" hidden="1">
      <c r="A14" s="121">
        <v>3</v>
      </c>
      <c r="B14" s="121" t="s">
        <v>205</v>
      </c>
      <c r="C14" s="121" t="s">
        <v>197</v>
      </c>
      <c r="D14" s="118">
        <f t="shared" si="0"/>
        <v>0</v>
      </c>
      <c r="E14" s="119"/>
      <c r="F14" s="119"/>
      <c r="G14" s="119"/>
      <c r="H14" s="119"/>
      <c r="I14" s="119"/>
      <c r="J14" s="119"/>
      <c r="K14" s="119"/>
      <c r="L14" s="119"/>
      <c r="M14" s="118">
        <f t="shared" si="1"/>
        <v>0</v>
      </c>
    </row>
    <row r="15" spans="1:13">
      <c r="A15" s="121">
        <v>4</v>
      </c>
      <c r="B15" s="121" t="s">
        <v>205</v>
      </c>
      <c r="C15" s="121" t="s">
        <v>196</v>
      </c>
      <c r="D15" s="118">
        <f t="shared" si="0"/>
        <v>100</v>
      </c>
      <c r="E15" s="119">
        <v>100</v>
      </c>
      <c r="F15" s="119"/>
      <c r="G15" s="119"/>
      <c r="H15" s="119"/>
      <c r="I15" s="119"/>
      <c r="J15" s="119"/>
      <c r="K15" s="119"/>
      <c r="L15" s="119"/>
      <c r="M15" s="118">
        <f t="shared" si="1"/>
        <v>100</v>
      </c>
    </row>
    <row r="16" spans="1:13">
      <c r="A16" s="121">
        <v>5</v>
      </c>
      <c r="B16" s="121" t="s">
        <v>205</v>
      </c>
      <c r="C16" s="121" t="s">
        <v>147</v>
      </c>
      <c r="D16" s="118">
        <f t="shared" si="0"/>
        <v>400</v>
      </c>
      <c r="E16" s="119">
        <v>390</v>
      </c>
      <c r="F16" s="119">
        <v>10</v>
      </c>
      <c r="G16" s="119"/>
      <c r="H16" s="119"/>
      <c r="I16" s="119">
        <v>100</v>
      </c>
      <c r="J16" s="119"/>
      <c r="K16" s="119"/>
      <c r="L16" s="119"/>
      <c r="M16" s="118">
        <f t="shared" si="1"/>
        <v>300</v>
      </c>
    </row>
    <row r="17" spans="1:13">
      <c r="A17" s="121">
        <v>6</v>
      </c>
      <c r="B17" s="121" t="s">
        <v>205</v>
      </c>
      <c r="C17" s="121" t="s">
        <v>155</v>
      </c>
      <c r="D17" s="118">
        <f t="shared" si="0"/>
        <v>500</v>
      </c>
      <c r="E17" s="119">
        <v>500</v>
      </c>
      <c r="F17" s="119"/>
      <c r="G17" s="119"/>
      <c r="H17" s="119"/>
      <c r="I17" s="119"/>
      <c r="J17" s="119"/>
      <c r="K17" s="119"/>
      <c r="L17" s="119"/>
      <c r="M17" s="118">
        <f t="shared" si="1"/>
        <v>500</v>
      </c>
    </row>
    <row r="18" spans="1:13">
      <c r="A18" s="121">
        <v>7</v>
      </c>
      <c r="B18" s="121" t="s">
        <v>205</v>
      </c>
      <c r="C18" s="121" t="s">
        <v>161</v>
      </c>
      <c r="D18" s="118">
        <f t="shared" si="0"/>
        <v>50</v>
      </c>
      <c r="E18" s="119">
        <v>50</v>
      </c>
      <c r="F18" s="119"/>
      <c r="G18" s="119"/>
      <c r="H18" s="119"/>
      <c r="I18" s="119"/>
      <c r="J18" s="119"/>
      <c r="K18" s="119"/>
      <c r="L18" s="119"/>
      <c r="M18" s="118">
        <f t="shared" si="1"/>
        <v>50</v>
      </c>
    </row>
    <row r="19" spans="1:13">
      <c r="A19" s="121">
        <v>8</v>
      </c>
      <c r="B19" s="121" t="s">
        <v>205</v>
      </c>
      <c r="C19" s="121" t="s">
        <v>210</v>
      </c>
      <c r="D19" s="118">
        <f t="shared" si="0"/>
        <v>20</v>
      </c>
      <c r="E19" s="119">
        <v>20</v>
      </c>
      <c r="F19" s="119"/>
      <c r="G19" s="119"/>
      <c r="H19" s="119"/>
      <c r="I19" s="119"/>
      <c r="J19" s="119"/>
      <c r="K19" s="119"/>
      <c r="L19" s="119"/>
      <c r="M19" s="118">
        <f t="shared" si="1"/>
        <v>20</v>
      </c>
    </row>
    <row r="20" spans="1:13" hidden="1">
      <c r="A20" s="121">
        <v>9</v>
      </c>
      <c r="B20" s="121" t="s">
        <v>205</v>
      </c>
      <c r="C20" s="121" t="s">
        <v>207</v>
      </c>
      <c r="D20" s="118">
        <f t="shared" si="0"/>
        <v>0</v>
      </c>
      <c r="E20" s="119"/>
      <c r="F20" s="119"/>
      <c r="G20" s="119"/>
      <c r="H20" s="119"/>
      <c r="I20" s="119"/>
      <c r="J20" s="119"/>
      <c r="K20" s="119"/>
      <c r="L20" s="119"/>
      <c r="M20" s="118">
        <f t="shared" si="1"/>
        <v>0</v>
      </c>
    </row>
    <row r="21" spans="1:13" hidden="1">
      <c r="A21" s="121">
        <v>10</v>
      </c>
      <c r="B21" s="121" t="s">
        <v>205</v>
      </c>
      <c r="C21" s="121" t="s">
        <v>209</v>
      </c>
      <c r="D21" s="118">
        <f t="shared" si="0"/>
        <v>0</v>
      </c>
      <c r="E21" s="119"/>
      <c r="F21" s="119"/>
      <c r="G21" s="119"/>
      <c r="H21" s="119"/>
      <c r="I21" s="119"/>
      <c r="J21" s="119"/>
      <c r="K21" s="119"/>
      <c r="L21" s="119"/>
      <c r="M21" s="118">
        <f t="shared" si="1"/>
        <v>0</v>
      </c>
    </row>
    <row r="22" spans="1:13">
      <c r="A22" s="121">
        <v>11</v>
      </c>
      <c r="B22" s="121" t="s">
        <v>205</v>
      </c>
      <c r="C22" s="121" t="s">
        <v>208</v>
      </c>
      <c r="D22" s="118">
        <f t="shared" si="0"/>
        <v>250</v>
      </c>
      <c r="E22" s="119">
        <v>240</v>
      </c>
      <c r="F22" s="119">
        <v>10</v>
      </c>
      <c r="G22" s="119"/>
      <c r="H22" s="119"/>
      <c r="I22" s="119"/>
      <c r="J22" s="119"/>
      <c r="K22" s="119"/>
      <c r="L22" s="119"/>
      <c r="M22" s="118">
        <f t="shared" si="1"/>
        <v>250</v>
      </c>
    </row>
    <row r="23" spans="1:13">
      <c r="A23" s="121">
        <v>12</v>
      </c>
      <c r="B23" s="121" t="s">
        <v>205</v>
      </c>
      <c r="C23" s="124" t="s">
        <v>207</v>
      </c>
      <c r="D23" s="118">
        <f t="shared" si="0"/>
        <v>20</v>
      </c>
      <c r="E23" s="119">
        <v>20</v>
      </c>
      <c r="F23" s="119"/>
      <c r="G23" s="119"/>
      <c r="H23" s="119"/>
      <c r="I23" s="119"/>
      <c r="J23" s="119"/>
      <c r="K23" s="119"/>
      <c r="L23" s="119"/>
      <c r="M23" s="118">
        <f t="shared" si="1"/>
        <v>20</v>
      </c>
    </row>
    <row r="24" spans="1:13">
      <c r="A24" s="121">
        <v>13</v>
      </c>
      <c r="B24" s="121" t="s">
        <v>205</v>
      </c>
      <c r="C24" s="121" t="s">
        <v>201</v>
      </c>
      <c r="D24" s="118">
        <f t="shared" si="0"/>
        <v>20</v>
      </c>
      <c r="E24" s="119">
        <v>20</v>
      </c>
      <c r="F24" s="119"/>
      <c r="G24" s="119"/>
      <c r="H24" s="119"/>
      <c r="I24" s="119"/>
      <c r="J24" s="119"/>
      <c r="K24" s="119"/>
      <c r="L24" s="119"/>
      <c r="M24" s="118">
        <f t="shared" si="1"/>
        <v>20</v>
      </c>
    </row>
    <row r="25" spans="1:13">
      <c r="A25" s="121">
        <v>14</v>
      </c>
      <c r="B25" s="121" t="s">
        <v>205</v>
      </c>
      <c r="C25" s="121" t="s">
        <v>206</v>
      </c>
      <c r="D25" s="118">
        <f t="shared" si="0"/>
        <v>30</v>
      </c>
      <c r="E25" s="119">
        <v>30</v>
      </c>
      <c r="F25" s="119"/>
      <c r="G25" s="119"/>
      <c r="H25" s="119"/>
      <c r="I25" s="119"/>
      <c r="J25" s="119"/>
      <c r="K25" s="119"/>
      <c r="L25" s="119"/>
      <c r="M25" s="118">
        <f t="shared" si="1"/>
        <v>30</v>
      </c>
    </row>
    <row r="26" spans="1:13">
      <c r="A26" s="121">
        <v>15</v>
      </c>
      <c r="B26" s="121" t="s">
        <v>205</v>
      </c>
      <c r="C26" s="124" t="s">
        <v>202</v>
      </c>
      <c r="D26" s="118">
        <f t="shared" si="0"/>
        <v>0</v>
      </c>
      <c r="E26" s="119"/>
      <c r="F26" s="119"/>
      <c r="G26" s="119"/>
      <c r="H26" s="119"/>
      <c r="I26" s="119"/>
      <c r="J26" s="119"/>
      <c r="K26" s="119"/>
      <c r="L26" s="119"/>
      <c r="M26" s="118">
        <f t="shared" si="1"/>
        <v>0</v>
      </c>
    </row>
    <row r="27" spans="1:13">
      <c r="A27" s="121">
        <v>16</v>
      </c>
      <c r="B27" s="121" t="s">
        <v>204</v>
      </c>
      <c r="C27" s="121" t="s">
        <v>147</v>
      </c>
      <c r="D27" s="118">
        <f t="shared" si="0"/>
        <v>20</v>
      </c>
      <c r="E27" s="119">
        <v>20</v>
      </c>
      <c r="F27" s="119"/>
      <c r="G27" s="119"/>
      <c r="H27" s="119"/>
      <c r="I27" s="119"/>
      <c r="J27" s="119"/>
      <c r="K27" s="119"/>
      <c r="L27" s="119"/>
      <c r="M27" s="118">
        <f t="shared" si="1"/>
        <v>20</v>
      </c>
    </row>
    <row r="28" spans="1:13" hidden="1">
      <c r="A28" s="121">
        <v>17</v>
      </c>
      <c r="B28" s="121" t="s">
        <v>204</v>
      </c>
      <c r="C28" s="121" t="s">
        <v>161</v>
      </c>
      <c r="D28" s="118">
        <f t="shared" si="0"/>
        <v>0</v>
      </c>
      <c r="E28" s="119"/>
      <c r="F28" s="119"/>
      <c r="G28" s="119"/>
      <c r="H28" s="119"/>
      <c r="I28" s="119"/>
      <c r="J28" s="119"/>
      <c r="K28" s="119"/>
      <c r="L28" s="119"/>
      <c r="M28" s="118">
        <f t="shared" si="1"/>
        <v>0</v>
      </c>
    </row>
    <row r="29" spans="1:13">
      <c r="A29" s="121">
        <v>18</v>
      </c>
      <c r="B29" s="121" t="s">
        <v>204</v>
      </c>
      <c r="C29" s="121" t="s">
        <v>155</v>
      </c>
      <c r="D29" s="118">
        <f t="shared" si="0"/>
        <v>10</v>
      </c>
      <c r="E29" s="119">
        <v>10</v>
      </c>
      <c r="F29" s="119"/>
      <c r="G29" s="119"/>
      <c r="H29" s="119"/>
      <c r="I29" s="119"/>
      <c r="J29" s="119"/>
      <c r="K29" s="119"/>
      <c r="L29" s="119"/>
      <c r="M29" s="118">
        <f t="shared" si="1"/>
        <v>10</v>
      </c>
    </row>
    <row r="30" spans="1:13">
      <c r="A30" s="121">
        <v>19</v>
      </c>
      <c r="B30" s="121" t="s">
        <v>204</v>
      </c>
      <c r="C30" s="121" t="s">
        <v>208</v>
      </c>
      <c r="D30" s="118">
        <f t="shared" si="0"/>
        <v>10</v>
      </c>
      <c r="E30" s="119">
        <v>10</v>
      </c>
      <c r="F30" s="119"/>
      <c r="G30" s="119"/>
      <c r="H30" s="119"/>
      <c r="I30" s="119"/>
      <c r="J30" s="119"/>
      <c r="K30" s="119"/>
      <c r="L30" s="119"/>
      <c r="M30" s="118">
        <f t="shared" si="1"/>
        <v>10</v>
      </c>
    </row>
    <row r="31" spans="1:13">
      <c r="A31" s="121">
        <v>20</v>
      </c>
      <c r="B31" s="121" t="s">
        <v>200</v>
      </c>
      <c r="C31" s="121" t="s">
        <v>203</v>
      </c>
      <c r="D31" s="118">
        <f t="shared" si="0"/>
        <v>470</v>
      </c>
      <c r="E31" s="119">
        <v>460</v>
      </c>
      <c r="F31" s="119">
        <v>10</v>
      </c>
      <c r="G31" s="119"/>
      <c r="H31" s="119"/>
      <c r="I31" s="119"/>
      <c r="J31" s="119"/>
      <c r="K31" s="119"/>
      <c r="L31" s="119"/>
      <c r="M31" s="118">
        <f t="shared" si="1"/>
        <v>470</v>
      </c>
    </row>
    <row r="32" spans="1:13">
      <c r="A32" s="121">
        <v>21</v>
      </c>
      <c r="B32" s="121" t="s">
        <v>200</v>
      </c>
      <c r="C32" s="121" t="s">
        <v>202</v>
      </c>
      <c r="D32" s="118">
        <f t="shared" si="0"/>
        <v>100</v>
      </c>
      <c r="E32" s="119">
        <v>95</v>
      </c>
      <c r="F32" s="119">
        <v>5</v>
      </c>
      <c r="G32" s="119"/>
      <c r="H32" s="119"/>
      <c r="I32" s="119"/>
      <c r="J32" s="119"/>
      <c r="K32" s="119"/>
      <c r="L32" s="119"/>
      <c r="M32" s="118">
        <f t="shared" si="1"/>
        <v>100</v>
      </c>
    </row>
    <row r="33" spans="1:13" hidden="1">
      <c r="A33" s="121">
        <v>22</v>
      </c>
      <c r="B33" s="121" t="s">
        <v>200</v>
      </c>
      <c r="C33" s="121" t="s">
        <v>201</v>
      </c>
      <c r="D33" s="118">
        <f t="shared" si="0"/>
        <v>0</v>
      </c>
      <c r="E33" s="119"/>
      <c r="F33" s="119"/>
      <c r="G33" s="119"/>
      <c r="H33" s="119"/>
      <c r="I33" s="119"/>
      <c r="J33" s="119"/>
      <c r="K33" s="119"/>
      <c r="L33" s="119"/>
      <c r="M33" s="118">
        <f t="shared" si="1"/>
        <v>0</v>
      </c>
    </row>
    <row r="34" spans="1:13" hidden="1">
      <c r="A34" s="121">
        <v>23</v>
      </c>
      <c r="B34" s="121" t="s">
        <v>200</v>
      </c>
      <c r="C34" s="121" t="s">
        <v>199</v>
      </c>
      <c r="D34" s="118">
        <f t="shared" si="0"/>
        <v>0</v>
      </c>
      <c r="E34" s="119"/>
      <c r="F34" s="119"/>
      <c r="G34" s="119"/>
      <c r="H34" s="119"/>
      <c r="I34" s="119"/>
      <c r="J34" s="119"/>
      <c r="K34" s="119"/>
      <c r="L34" s="119"/>
      <c r="M34" s="118">
        <f t="shared" si="1"/>
        <v>0</v>
      </c>
    </row>
    <row r="35" spans="1:13">
      <c r="A35" s="121">
        <v>24</v>
      </c>
      <c r="B35" s="121" t="s">
        <v>194</v>
      </c>
      <c r="C35" s="121" t="s">
        <v>152</v>
      </c>
      <c r="D35" s="118">
        <f t="shared" si="0"/>
        <v>2196</v>
      </c>
      <c r="E35" s="119">
        <v>1890</v>
      </c>
      <c r="F35" s="119">
        <v>306</v>
      </c>
      <c r="G35" s="119">
        <v>120</v>
      </c>
      <c r="H35" s="119"/>
      <c r="I35" s="119">
        <v>2076</v>
      </c>
      <c r="J35" s="119"/>
      <c r="K35" s="119"/>
      <c r="L35" s="119"/>
      <c r="M35" s="118">
        <f t="shared" si="1"/>
        <v>0</v>
      </c>
    </row>
    <row r="36" spans="1:13" hidden="1">
      <c r="A36" s="121">
        <v>25</v>
      </c>
      <c r="B36" s="121" t="s">
        <v>194</v>
      </c>
      <c r="C36" s="121" t="s">
        <v>198</v>
      </c>
      <c r="D36" s="118">
        <f t="shared" si="0"/>
        <v>0</v>
      </c>
      <c r="E36" s="119"/>
      <c r="F36" s="119"/>
      <c r="G36" s="119"/>
      <c r="H36" s="119"/>
      <c r="I36" s="119"/>
      <c r="J36" s="119"/>
      <c r="K36" s="119"/>
      <c r="L36" s="119"/>
      <c r="M36" s="118">
        <f t="shared" si="1"/>
        <v>0</v>
      </c>
    </row>
    <row r="37" spans="1:13" hidden="1">
      <c r="A37" s="121">
        <v>26</v>
      </c>
      <c r="B37" s="121" t="s">
        <v>194</v>
      </c>
      <c r="C37" s="121" t="s">
        <v>197</v>
      </c>
      <c r="D37" s="118">
        <f t="shared" si="0"/>
        <v>0</v>
      </c>
      <c r="E37" s="119"/>
      <c r="F37" s="119"/>
      <c r="G37" s="119"/>
      <c r="H37" s="119"/>
      <c r="I37" s="119"/>
      <c r="J37" s="119"/>
      <c r="K37" s="119"/>
      <c r="L37" s="119"/>
      <c r="M37" s="118">
        <f t="shared" si="1"/>
        <v>0</v>
      </c>
    </row>
    <row r="38" spans="1:13" hidden="1">
      <c r="A38" s="121">
        <v>27</v>
      </c>
      <c r="B38" s="121" t="s">
        <v>194</v>
      </c>
      <c r="C38" s="121" t="s">
        <v>196</v>
      </c>
      <c r="D38" s="118">
        <f t="shared" si="0"/>
        <v>0</v>
      </c>
      <c r="E38" s="119"/>
      <c r="F38" s="119"/>
      <c r="G38" s="119"/>
      <c r="H38" s="119"/>
      <c r="I38" s="119"/>
      <c r="J38" s="119"/>
      <c r="K38" s="119"/>
      <c r="L38" s="119"/>
      <c r="M38" s="118">
        <f t="shared" si="1"/>
        <v>0</v>
      </c>
    </row>
    <row r="39" spans="1:13" hidden="1">
      <c r="A39" s="121">
        <v>28</v>
      </c>
      <c r="B39" s="121" t="s">
        <v>194</v>
      </c>
      <c r="C39" s="121" t="s">
        <v>147</v>
      </c>
      <c r="D39" s="118">
        <f t="shared" si="0"/>
        <v>0</v>
      </c>
      <c r="E39" s="119"/>
      <c r="F39" s="119"/>
      <c r="G39" s="119"/>
      <c r="H39" s="119"/>
      <c r="I39" s="119"/>
      <c r="J39" s="119"/>
      <c r="K39" s="119"/>
      <c r="L39" s="119"/>
      <c r="M39" s="118">
        <f t="shared" si="1"/>
        <v>0</v>
      </c>
    </row>
    <row r="40" spans="1:13" hidden="1">
      <c r="A40" s="121">
        <v>29</v>
      </c>
      <c r="B40" s="121" t="s">
        <v>194</v>
      </c>
      <c r="C40" s="121" t="s">
        <v>155</v>
      </c>
      <c r="D40" s="118">
        <f t="shared" si="0"/>
        <v>0</v>
      </c>
      <c r="E40" s="119"/>
      <c r="F40" s="119"/>
      <c r="G40" s="119"/>
      <c r="H40" s="119"/>
      <c r="I40" s="119"/>
      <c r="J40" s="119"/>
      <c r="K40" s="119"/>
      <c r="L40" s="119"/>
      <c r="M40" s="118">
        <f t="shared" si="1"/>
        <v>0</v>
      </c>
    </row>
    <row r="41" spans="1:13">
      <c r="A41" s="121">
        <v>30</v>
      </c>
      <c r="B41" s="121" t="s">
        <v>194</v>
      </c>
      <c r="C41" s="121" t="s">
        <v>195</v>
      </c>
      <c r="D41" s="118">
        <f t="shared" si="0"/>
        <v>75</v>
      </c>
      <c r="E41" s="119">
        <v>65</v>
      </c>
      <c r="F41" s="119">
        <v>10</v>
      </c>
      <c r="G41" s="119"/>
      <c r="H41" s="119"/>
      <c r="I41" s="119">
        <v>75</v>
      </c>
      <c r="J41" s="119"/>
      <c r="K41" s="119"/>
      <c r="L41" s="119"/>
      <c r="M41" s="118">
        <f t="shared" si="1"/>
        <v>0</v>
      </c>
    </row>
    <row r="42" spans="1:13">
      <c r="A42" s="121">
        <v>31</v>
      </c>
      <c r="B42" s="121" t="s">
        <v>194</v>
      </c>
      <c r="C42" s="121" t="s">
        <v>185</v>
      </c>
      <c r="D42" s="118">
        <f t="shared" si="0"/>
        <v>0</v>
      </c>
      <c r="E42" s="119"/>
      <c r="F42" s="119"/>
      <c r="G42" s="119"/>
      <c r="H42" s="119"/>
      <c r="I42" s="119"/>
      <c r="J42" s="119"/>
      <c r="K42" s="119"/>
      <c r="L42" s="119"/>
      <c r="M42" s="118">
        <f t="shared" si="1"/>
        <v>0</v>
      </c>
    </row>
    <row r="43" spans="1:13">
      <c r="A43" s="121">
        <v>32</v>
      </c>
      <c r="B43" s="121" t="s">
        <v>136</v>
      </c>
      <c r="C43" s="121" t="s">
        <v>164</v>
      </c>
      <c r="D43" s="118">
        <f t="shared" si="0"/>
        <v>2140</v>
      </c>
      <c r="E43" s="119">
        <v>1690</v>
      </c>
      <c r="F43" s="119">
        <v>450</v>
      </c>
      <c r="G43" s="119"/>
      <c r="H43" s="119"/>
      <c r="I43" s="119">
        <v>1740</v>
      </c>
      <c r="J43" s="119"/>
      <c r="K43" s="122"/>
      <c r="L43" s="119"/>
      <c r="M43" s="118">
        <f t="shared" si="1"/>
        <v>400</v>
      </c>
    </row>
    <row r="44" spans="1:13">
      <c r="A44" s="121">
        <v>33</v>
      </c>
      <c r="B44" s="121" t="s">
        <v>192</v>
      </c>
      <c r="C44" s="121" t="s">
        <v>193</v>
      </c>
      <c r="D44" s="118">
        <f t="shared" si="0"/>
        <v>200</v>
      </c>
      <c r="E44" s="119">
        <v>170</v>
      </c>
      <c r="F44" s="119">
        <v>30</v>
      </c>
      <c r="G44" s="119"/>
      <c r="H44" s="119"/>
      <c r="I44" s="119"/>
      <c r="J44" s="119"/>
      <c r="K44" s="122"/>
      <c r="L44" s="119"/>
      <c r="M44" s="118">
        <f t="shared" si="1"/>
        <v>200</v>
      </c>
    </row>
    <row r="45" spans="1:13" hidden="1">
      <c r="A45" s="121">
        <v>34</v>
      </c>
      <c r="B45" s="121" t="s">
        <v>192</v>
      </c>
      <c r="C45" s="121" t="s">
        <v>190</v>
      </c>
      <c r="D45" s="118">
        <f t="shared" si="0"/>
        <v>0</v>
      </c>
      <c r="E45" s="119"/>
      <c r="F45" s="119"/>
      <c r="G45" s="119"/>
      <c r="H45" s="119"/>
      <c r="I45" s="119"/>
      <c r="J45" s="119"/>
      <c r="K45" s="122"/>
      <c r="L45" s="119"/>
      <c r="M45" s="118">
        <f t="shared" si="1"/>
        <v>0</v>
      </c>
    </row>
    <row r="46" spans="1:13">
      <c r="A46" s="121">
        <v>35</v>
      </c>
      <c r="B46" s="121" t="s">
        <v>192</v>
      </c>
      <c r="C46" s="121" t="s">
        <v>185</v>
      </c>
      <c r="D46" s="118">
        <f t="shared" si="0"/>
        <v>120</v>
      </c>
      <c r="E46" s="119">
        <v>105</v>
      </c>
      <c r="F46" s="119">
        <v>15</v>
      </c>
      <c r="G46" s="119"/>
      <c r="H46" s="119"/>
      <c r="I46" s="119"/>
      <c r="J46" s="119"/>
      <c r="K46" s="122"/>
      <c r="L46" s="119"/>
      <c r="M46" s="118">
        <f t="shared" si="1"/>
        <v>120</v>
      </c>
    </row>
    <row r="47" spans="1:13" hidden="1">
      <c r="A47" s="121">
        <v>36</v>
      </c>
      <c r="B47" s="121" t="s">
        <v>191</v>
      </c>
      <c r="C47" s="121" t="s">
        <v>152</v>
      </c>
      <c r="D47" s="118">
        <f t="shared" si="0"/>
        <v>0</v>
      </c>
      <c r="E47" s="119"/>
      <c r="F47" s="119"/>
      <c r="G47" s="119"/>
      <c r="H47" s="119"/>
      <c r="I47" s="119"/>
      <c r="J47" s="119"/>
      <c r="K47" s="123"/>
      <c r="L47" s="119"/>
      <c r="M47" s="118">
        <f t="shared" si="1"/>
        <v>0</v>
      </c>
    </row>
    <row r="48" spans="1:13">
      <c r="A48" s="121">
        <v>37</v>
      </c>
      <c r="B48" s="121" t="s">
        <v>189</v>
      </c>
      <c r="C48" s="121" t="s">
        <v>164</v>
      </c>
      <c r="D48" s="118">
        <f t="shared" si="0"/>
        <v>2821</v>
      </c>
      <c r="E48" s="119">
        <v>1531</v>
      </c>
      <c r="F48" s="119">
        <v>1290</v>
      </c>
      <c r="G48" s="119"/>
      <c r="H48" s="119"/>
      <c r="I48" s="119">
        <v>2321</v>
      </c>
      <c r="J48" s="119"/>
      <c r="K48" s="122"/>
      <c r="L48" s="119"/>
      <c r="M48" s="118">
        <f t="shared" si="1"/>
        <v>500</v>
      </c>
    </row>
    <row r="49" spans="1:13">
      <c r="A49" s="121">
        <v>38</v>
      </c>
      <c r="B49" s="121" t="s">
        <v>189</v>
      </c>
      <c r="C49" s="121" t="s">
        <v>187</v>
      </c>
      <c r="D49" s="118">
        <f t="shared" si="0"/>
        <v>268</v>
      </c>
      <c r="E49" s="119">
        <v>268</v>
      </c>
      <c r="F49" s="119"/>
      <c r="G49" s="119"/>
      <c r="H49" s="119"/>
      <c r="I49" s="119">
        <v>268</v>
      </c>
      <c r="J49" s="119"/>
      <c r="K49" s="122"/>
      <c r="L49" s="119"/>
      <c r="M49" s="118">
        <f t="shared" si="1"/>
        <v>0</v>
      </c>
    </row>
    <row r="50" spans="1:13" hidden="1">
      <c r="A50" s="121">
        <v>39</v>
      </c>
      <c r="B50" s="121" t="s">
        <v>189</v>
      </c>
      <c r="C50" s="121" t="s">
        <v>190</v>
      </c>
      <c r="D50" s="118">
        <f t="shared" si="0"/>
        <v>0</v>
      </c>
      <c r="E50" s="119"/>
      <c r="F50" s="119"/>
      <c r="G50" s="119"/>
      <c r="H50" s="119"/>
      <c r="I50" s="119"/>
      <c r="J50" s="119"/>
      <c r="K50" s="123"/>
      <c r="L50" s="119"/>
      <c r="M50" s="118">
        <f t="shared" si="1"/>
        <v>0</v>
      </c>
    </row>
    <row r="51" spans="1:13">
      <c r="A51" s="121">
        <v>40</v>
      </c>
      <c r="B51" s="121" t="s">
        <v>189</v>
      </c>
      <c r="C51" s="121" t="s">
        <v>163</v>
      </c>
      <c r="D51" s="118">
        <f t="shared" si="0"/>
        <v>0</v>
      </c>
      <c r="E51" s="119"/>
      <c r="F51" s="119"/>
      <c r="G51" s="119"/>
      <c r="H51" s="119"/>
      <c r="I51" s="119"/>
      <c r="J51" s="119"/>
      <c r="K51" s="122"/>
      <c r="L51" s="119"/>
      <c r="M51" s="118">
        <f t="shared" si="1"/>
        <v>0</v>
      </c>
    </row>
    <row r="52" spans="1:13">
      <c r="A52" s="121">
        <v>41</v>
      </c>
      <c r="B52" s="121" t="s">
        <v>186</v>
      </c>
      <c r="C52" s="121" t="s">
        <v>188</v>
      </c>
      <c r="D52" s="118">
        <f t="shared" si="0"/>
        <v>0</v>
      </c>
      <c r="E52" s="119"/>
      <c r="F52" s="119"/>
      <c r="G52" s="119"/>
      <c r="H52" s="119"/>
      <c r="I52" s="119"/>
      <c r="J52" s="119"/>
      <c r="K52" s="119"/>
      <c r="L52" s="119"/>
      <c r="M52" s="118">
        <f t="shared" si="1"/>
        <v>0</v>
      </c>
    </row>
    <row r="53" spans="1:13">
      <c r="A53" s="121">
        <v>42</v>
      </c>
      <c r="B53" s="121" t="s">
        <v>186</v>
      </c>
      <c r="C53" s="121" t="s">
        <v>187</v>
      </c>
      <c r="D53" s="118">
        <f t="shared" si="0"/>
        <v>0</v>
      </c>
      <c r="E53" s="119"/>
      <c r="F53" s="119"/>
      <c r="G53" s="119"/>
      <c r="H53" s="119"/>
      <c r="I53" s="119"/>
      <c r="J53" s="119"/>
      <c r="K53" s="119"/>
      <c r="L53" s="119"/>
      <c r="M53" s="118">
        <f t="shared" si="1"/>
        <v>0</v>
      </c>
    </row>
    <row r="54" spans="1:13">
      <c r="A54" s="121">
        <v>43</v>
      </c>
      <c r="B54" s="121" t="s">
        <v>186</v>
      </c>
      <c r="C54" s="121" t="s">
        <v>185</v>
      </c>
      <c r="D54" s="118">
        <f t="shared" si="0"/>
        <v>0</v>
      </c>
      <c r="E54" s="119"/>
      <c r="F54" s="119"/>
      <c r="G54" s="119"/>
      <c r="H54" s="119"/>
      <c r="I54" s="119"/>
      <c r="J54" s="119"/>
      <c r="K54" s="119"/>
      <c r="L54" s="119"/>
      <c r="M54" s="118">
        <f t="shared" si="1"/>
        <v>0</v>
      </c>
    </row>
    <row r="55" spans="1:13" hidden="1">
      <c r="A55" s="121">
        <v>44</v>
      </c>
      <c r="B55" s="121" t="s">
        <v>184</v>
      </c>
      <c r="C55" s="121" t="s">
        <v>152</v>
      </c>
      <c r="D55" s="118">
        <f t="shared" si="0"/>
        <v>0</v>
      </c>
      <c r="E55" s="119"/>
      <c r="F55" s="119"/>
      <c r="G55" s="119"/>
      <c r="H55" s="119"/>
      <c r="I55" s="119"/>
      <c r="J55" s="119"/>
      <c r="K55" s="119"/>
      <c r="L55" s="119"/>
      <c r="M55" s="118">
        <f t="shared" si="1"/>
        <v>0</v>
      </c>
    </row>
    <row r="56" spans="1:13" hidden="1">
      <c r="A56" s="121">
        <v>45</v>
      </c>
      <c r="B56" s="121" t="s">
        <v>183</v>
      </c>
      <c r="C56" s="121" t="s">
        <v>164</v>
      </c>
      <c r="D56" s="118">
        <f t="shared" si="0"/>
        <v>0</v>
      </c>
      <c r="E56" s="119"/>
      <c r="F56" s="119"/>
      <c r="G56" s="119"/>
      <c r="H56" s="119"/>
      <c r="I56" s="119"/>
      <c r="J56" s="119"/>
      <c r="K56" s="119"/>
      <c r="L56" s="119"/>
      <c r="M56" s="118">
        <f t="shared" si="1"/>
        <v>0</v>
      </c>
    </row>
    <row r="57" spans="1:13">
      <c r="A57" s="121">
        <v>46</v>
      </c>
      <c r="B57" s="121" t="s">
        <v>182</v>
      </c>
      <c r="C57" s="120" t="s">
        <v>181</v>
      </c>
      <c r="D57" s="118">
        <f t="shared" si="0"/>
        <v>8884</v>
      </c>
      <c r="E57" s="119">
        <v>6085</v>
      </c>
      <c r="F57" s="119">
        <v>2799</v>
      </c>
      <c r="G57" s="119"/>
      <c r="H57" s="119">
        <v>4374</v>
      </c>
      <c r="I57" s="119"/>
      <c r="J57" s="119"/>
      <c r="K57" s="119"/>
      <c r="L57" s="119"/>
      <c r="M57" s="118">
        <f t="shared" si="1"/>
        <v>4510</v>
      </c>
    </row>
    <row r="58" spans="1:13">
      <c r="A58" s="116"/>
      <c r="B58" s="117" t="s">
        <v>180</v>
      </c>
      <c r="C58" s="116"/>
      <c r="D58" s="115">
        <f t="shared" si="0"/>
        <v>24474</v>
      </c>
      <c r="E58" s="114">
        <f t="shared" ref="E58:J58" si="2">E12+E13+E14+E15+E16+E17+E18+E19+E20+E21+E22+E23+E24+E25+E26+E27+E28+E29+E30+E31+E32+E33+E34+E35+E36+E37+E38+E39+E40+E41+E42+E43+E44+E45+E46+E47+E48+E49+E50+E51+E52+E53+E54+E56+E57+E55</f>
        <v>19209</v>
      </c>
      <c r="F58" s="114">
        <f t="shared" si="2"/>
        <v>5265</v>
      </c>
      <c r="G58" s="114">
        <f t="shared" si="2"/>
        <v>120</v>
      </c>
      <c r="H58" s="114">
        <f t="shared" si="2"/>
        <v>4524</v>
      </c>
      <c r="I58" s="114">
        <f t="shared" si="2"/>
        <v>12000</v>
      </c>
      <c r="J58" s="114">
        <f t="shared" si="2"/>
        <v>0</v>
      </c>
      <c r="K58" s="114">
        <f>SUM(K12:K57)</f>
        <v>0</v>
      </c>
      <c r="L58" s="114">
        <f>L12+L13+L14+L15+L16+L17+L18+L19+L20+L21+L22+L23+L24+L25+L26+L27+L28+L29+L30+L31+L32+L33+L34+L35+L36+L37+L38+L39+L40+L41+L42+L43+L44+L45+L46+L47+L48+L49+L50+L51+L52+L53+L54+L56+L57+L55</f>
        <v>0</v>
      </c>
      <c r="M58" s="114">
        <f>M12+M13+M14+M15+M16+M17+M18+M19+M20+M21+M22+M23+M24+M25+M26+M27+M28+M29+M30+M31+M32+M33+M34+M35+M36+M37+M38+M39+M40+M41+M42+M43+M44+M45+M46+M47+M48+M49+M50+M51+M52+M53+M54+M56+M57+M55</f>
        <v>7830</v>
      </c>
    </row>
    <row r="59" spans="1:13" hidden="1">
      <c r="A59" s="75"/>
      <c r="B59" s="75"/>
      <c r="C59" s="75"/>
      <c r="D59" s="74"/>
      <c r="E59" s="74"/>
      <c r="F59" s="74"/>
      <c r="G59" s="74"/>
      <c r="H59" s="74"/>
      <c r="I59" s="74"/>
      <c r="J59" s="74"/>
      <c r="K59" s="74"/>
      <c r="L59" s="74"/>
      <c r="M59" s="74"/>
    </row>
    <row r="60" spans="1:13" hidden="1">
      <c r="A60" s="75"/>
      <c r="B60" s="75"/>
      <c r="C60" s="75"/>
      <c r="D60" s="74"/>
      <c r="E60" s="74"/>
      <c r="F60" s="74"/>
      <c r="G60" s="74"/>
      <c r="H60" s="74"/>
      <c r="I60" s="74"/>
      <c r="J60" s="74"/>
      <c r="K60" s="74"/>
      <c r="L60" s="74"/>
      <c r="M60" s="74"/>
    </row>
    <row r="61" spans="1:13" hidden="1">
      <c r="A61" s="75"/>
      <c r="B61" s="75"/>
      <c r="C61" s="75"/>
      <c r="D61" s="74"/>
      <c r="E61" s="74"/>
      <c r="F61" s="74"/>
      <c r="G61" s="74"/>
      <c r="H61" s="74"/>
      <c r="I61" s="74"/>
      <c r="J61" s="74"/>
      <c r="K61" s="74"/>
      <c r="L61" s="74"/>
      <c r="M61" s="74"/>
    </row>
    <row r="63" spans="1:13">
      <c r="B63" s="71" t="s">
        <v>42</v>
      </c>
      <c r="H63" s="73" t="s">
        <v>41</v>
      </c>
    </row>
    <row r="64" spans="1:13">
      <c r="B64" s="72" t="s">
        <v>46</v>
      </c>
    </row>
  </sheetData>
  <mergeCells count="14">
    <mergeCell ref="A2:M2"/>
    <mergeCell ref="A3:M3"/>
    <mergeCell ref="A6:A10"/>
    <mergeCell ref="B6:B10"/>
    <mergeCell ref="C6:C10"/>
    <mergeCell ref="D6:F6"/>
    <mergeCell ref="G6:L6"/>
    <mergeCell ref="D7:D10"/>
    <mergeCell ref="E7:F7"/>
    <mergeCell ref="K7:L7"/>
    <mergeCell ref="E8:E10"/>
    <mergeCell ref="F8:F10"/>
    <mergeCell ref="K8:K10"/>
    <mergeCell ref="L8:L10"/>
  </mergeCells>
  <printOptions horizontalCentered="1"/>
  <pageMargins left="0.19685039370078741" right="0.19685039370078741" top="0.27559055118110237" bottom="0.27559055118110237" header="0.19685039370078741" footer="0.19685039370078741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2:I39"/>
  <sheetViews>
    <sheetView topLeftCell="A4" zoomScale="140" zoomScaleNormal="140" workbookViewId="0">
      <selection activeCell="F27" sqref="F27"/>
    </sheetView>
  </sheetViews>
  <sheetFormatPr defaultRowHeight="12.75"/>
  <cols>
    <col min="1" max="1" width="4.85546875" style="71" customWidth="1"/>
    <col min="2" max="2" width="31.28515625" style="71" customWidth="1"/>
    <col min="3" max="3" width="9.140625" style="71"/>
    <col min="4" max="4" width="6.85546875" style="71" customWidth="1"/>
    <col min="5" max="5" width="18.140625" style="71" customWidth="1"/>
    <col min="6" max="6" width="27.85546875" style="71" customWidth="1"/>
    <col min="7" max="16384" width="9.140625" style="71"/>
  </cols>
  <sheetData>
    <row r="2" spans="1:6">
      <c r="F2" s="113" t="s">
        <v>179</v>
      </c>
    </row>
    <row r="3" spans="1:6">
      <c r="A3" s="158" t="s">
        <v>178</v>
      </c>
      <c r="B3" s="158"/>
      <c r="C3" s="158"/>
      <c r="D3" s="158"/>
      <c r="E3" s="158"/>
      <c r="F3" s="158"/>
    </row>
    <row r="4" spans="1:6">
      <c r="A4" s="158" t="s">
        <v>237</v>
      </c>
      <c r="B4" s="158"/>
      <c r="C4" s="158"/>
      <c r="D4" s="158"/>
      <c r="E4" s="158"/>
      <c r="F4" s="158"/>
    </row>
    <row r="5" spans="1:6">
      <c r="A5" s="145" t="s">
        <v>177</v>
      </c>
      <c r="B5" s="145"/>
      <c r="C5" s="145"/>
      <c r="D5" s="145"/>
      <c r="E5" s="145"/>
      <c r="F5" s="145"/>
    </row>
    <row r="6" spans="1:6">
      <c r="A6" s="112"/>
      <c r="B6" s="112"/>
      <c r="C6" s="112"/>
      <c r="D6" s="112"/>
      <c r="E6" s="112"/>
      <c r="F6" s="112"/>
    </row>
    <row r="7" spans="1:6" ht="13.5" thickBot="1"/>
    <row r="8" spans="1:6">
      <c r="A8" s="159" t="s">
        <v>176</v>
      </c>
      <c r="B8" s="161" t="s">
        <v>175</v>
      </c>
      <c r="C8" s="163" t="s">
        <v>174</v>
      </c>
      <c r="D8" s="111" t="s">
        <v>173</v>
      </c>
      <c r="E8" s="163" t="s">
        <v>172</v>
      </c>
      <c r="F8" s="110" t="s">
        <v>171</v>
      </c>
    </row>
    <row r="9" spans="1:6" ht="13.5" thickBot="1">
      <c r="A9" s="160"/>
      <c r="B9" s="162"/>
      <c r="C9" s="164"/>
      <c r="D9" s="109" t="s">
        <v>170</v>
      </c>
      <c r="E9" s="164"/>
      <c r="F9" s="108" t="s">
        <v>169</v>
      </c>
    </row>
    <row r="10" spans="1:6" ht="13.5" thickBot="1">
      <c r="A10" s="107">
        <v>1</v>
      </c>
      <c r="B10" s="107">
        <v>2</v>
      </c>
      <c r="C10" s="107">
        <v>3</v>
      </c>
      <c r="D10" s="107">
        <v>4</v>
      </c>
      <c r="E10" s="107">
        <v>5</v>
      </c>
      <c r="F10" s="107">
        <v>6</v>
      </c>
    </row>
    <row r="11" spans="1:6">
      <c r="A11" s="106">
        <v>1</v>
      </c>
      <c r="B11" s="93" t="s">
        <v>168</v>
      </c>
      <c r="C11" s="93" t="s">
        <v>147</v>
      </c>
      <c r="D11" s="92" t="s">
        <v>53</v>
      </c>
      <c r="E11" s="91">
        <v>120</v>
      </c>
      <c r="F11" s="90">
        <v>60</v>
      </c>
    </row>
    <row r="12" spans="1:6">
      <c r="A12" s="105">
        <v>2</v>
      </c>
      <c r="B12" s="77" t="s">
        <v>168</v>
      </c>
      <c r="C12" s="77" t="s">
        <v>161</v>
      </c>
      <c r="D12" s="100" t="s">
        <v>53</v>
      </c>
      <c r="E12" s="74"/>
      <c r="F12" s="88"/>
    </row>
    <row r="13" spans="1:6">
      <c r="A13" s="105">
        <v>3</v>
      </c>
      <c r="B13" s="77" t="s">
        <v>168</v>
      </c>
      <c r="C13" s="77" t="s">
        <v>155</v>
      </c>
      <c r="D13" s="100" t="s">
        <v>53</v>
      </c>
      <c r="E13" s="74"/>
      <c r="F13" s="88"/>
    </row>
    <row r="14" spans="1:6">
      <c r="A14" s="104">
        <v>4</v>
      </c>
      <c r="B14" s="77" t="s">
        <v>168</v>
      </c>
      <c r="C14" s="101" t="s">
        <v>167</v>
      </c>
      <c r="D14" s="100" t="s">
        <v>53</v>
      </c>
      <c r="E14" s="74"/>
      <c r="F14" s="88"/>
    </row>
    <row r="15" spans="1:6" ht="13.5" thickBot="1">
      <c r="A15" s="103">
        <v>5</v>
      </c>
      <c r="B15" s="86" t="s">
        <v>166</v>
      </c>
      <c r="C15" s="86"/>
      <c r="D15" s="99" t="s">
        <v>53</v>
      </c>
      <c r="E15" s="84"/>
      <c r="F15" s="83"/>
    </row>
    <row r="16" spans="1:6">
      <c r="A16" s="94">
        <v>6</v>
      </c>
      <c r="B16" s="93" t="s">
        <v>165</v>
      </c>
      <c r="C16" s="93" t="s">
        <v>164</v>
      </c>
      <c r="D16" s="92" t="s">
        <v>53</v>
      </c>
      <c r="E16" s="91">
        <v>2700</v>
      </c>
      <c r="F16" s="90">
        <v>2200</v>
      </c>
    </row>
    <row r="17" spans="1:9">
      <c r="A17" s="89">
        <v>7</v>
      </c>
      <c r="B17" s="77" t="s">
        <v>165</v>
      </c>
      <c r="C17" s="77" t="s">
        <v>147</v>
      </c>
      <c r="D17" s="100" t="s">
        <v>53</v>
      </c>
      <c r="E17" s="74">
        <v>20</v>
      </c>
      <c r="F17" s="88">
        <v>20</v>
      </c>
    </row>
    <row r="18" spans="1:9" ht="13.5" thickBot="1">
      <c r="A18" s="87">
        <v>8</v>
      </c>
      <c r="B18" s="86" t="s">
        <v>165</v>
      </c>
      <c r="C18" s="86" t="s">
        <v>163</v>
      </c>
      <c r="D18" s="99" t="s">
        <v>53</v>
      </c>
      <c r="E18" s="84"/>
      <c r="F18" s="83"/>
    </row>
    <row r="19" spans="1:9">
      <c r="A19" s="94">
        <v>9</v>
      </c>
      <c r="B19" s="93" t="s">
        <v>162</v>
      </c>
      <c r="C19" s="93" t="s">
        <v>164</v>
      </c>
      <c r="D19" s="92" t="s">
        <v>53</v>
      </c>
      <c r="E19" s="91"/>
      <c r="F19" s="90"/>
    </row>
    <row r="20" spans="1:9">
      <c r="A20" s="89">
        <v>10</v>
      </c>
      <c r="B20" s="77" t="s">
        <v>162</v>
      </c>
      <c r="C20" s="77" t="s">
        <v>155</v>
      </c>
      <c r="D20" s="100" t="s">
        <v>53</v>
      </c>
      <c r="E20" s="74"/>
      <c r="F20" s="88"/>
    </row>
    <row r="21" spans="1:9">
      <c r="A21" s="89">
        <v>11</v>
      </c>
      <c r="B21" s="77" t="s">
        <v>162</v>
      </c>
      <c r="C21" s="77" t="s">
        <v>163</v>
      </c>
      <c r="D21" s="100" t="s">
        <v>53</v>
      </c>
      <c r="E21" s="74"/>
      <c r="F21" s="88"/>
      <c r="I21" s="102"/>
    </row>
    <row r="22" spans="1:9" ht="13.5" thickBot="1">
      <c r="A22" s="87">
        <v>12</v>
      </c>
      <c r="B22" s="86" t="s">
        <v>162</v>
      </c>
      <c r="C22" s="86" t="s">
        <v>161</v>
      </c>
      <c r="D22" s="99" t="s">
        <v>53</v>
      </c>
      <c r="E22" s="84"/>
      <c r="F22" s="83"/>
    </row>
    <row r="23" spans="1:9">
      <c r="A23" s="94">
        <v>13</v>
      </c>
      <c r="B23" s="93" t="s">
        <v>160</v>
      </c>
      <c r="C23" s="93" t="s">
        <v>159</v>
      </c>
      <c r="D23" s="92" t="s">
        <v>53</v>
      </c>
      <c r="E23" s="91">
        <v>2300</v>
      </c>
      <c r="F23" s="90">
        <v>1900</v>
      </c>
    </row>
    <row r="24" spans="1:9">
      <c r="A24" s="89">
        <v>14</v>
      </c>
      <c r="B24" s="77" t="s">
        <v>158</v>
      </c>
      <c r="C24" s="77" t="s">
        <v>157</v>
      </c>
      <c r="D24" s="100" t="s">
        <v>53</v>
      </c>
      <c r="E24" s="74"/>
      <c r="F24" s="88"/>
    </row>
    <row r="25" spans="1:9">
      <c r="A25" s="89">
        <v>15</v>
      </c>
      <c r="B25" s="77" t="s">
        <v>156</v>
      </c>
      <c r="C25" s="101" t="s">
        <v>155</v>
      </c>
      <c r="D25" s="100" t="s">
        <v>53</v>
      </c>
      <c r="E25" s="74"/>
      <c r="F25" s="88"/>
    </row>
    <row r="26" spans="1:9">
      <c r="A26" s="89">
        <v>16</v>
      </c>
      <c r="B26" s="77" t="s">
        <v>154</v>
      </c>
      <c r="C26" s="77" t="s">
        <v>152</v>
      </c>
      <c r="D26" s="100" t="s">
        <v>53</v>
      </c>
      <c r="E26" s="74">
        <v>750</v>
      </c>
      <c r="F26" s="88">
        <v>750</v>
      </c>
    </row>
    <row r="27" spans="1:9" ht="13.5" thickBot="1">
      <c r="A27" s="87">
        <v>17</v>
      </c>
      <c r="B27" s="86" t="s">
        <v>153</v>
      </c>
      <c r="C27" s="86" t="s">
        <v>152</v>
      </c>
      <c r="D27" s="99" t="s">
        <v>53</v>
      </c>
      <c r="E27" s="84"/>
      <c r="F27" s="83"/>
    </row>
    <row r="28" spans="1:9" ht="13.5" thickBot="1">
      <c r="A28" s="98">
        <v>18</v>
      </c>
      <c r="B28" s="97" t="s">
        <v>145</v>
      </c>
      <c r="C28" s="96"/>
      <c r="D28" s="96"/>
      <c r="E28" s="95">
        <f>E11+E12+E13+E14+E15+E16+E17+E18+E19+E20+E21+E22+E23+E24+E25+E26+E27</f>
        <v>5890</v>
      </c>
      <c r="F28" s="95">
        <f>F11+F12+F13+F14+F15+F16+F17+F18+F19+F20+F21+F22+F23+F24+F25+F26+F27</f>
        <v>4930</v>
      </c>
    </row>
    <row r="29" spans="1:9">
      <c r="A29" s="94">
        <v>19</v>
      </c>
      <c r="B29" s="93" t="s">
        <v>151</v>
      </c>
      <c r="C29" s="93" t="s">
        <v>150</v>
      </c>
      <c r="D29" s="92" t="s">
        <v>146</v>
      </c>
      <c r="E29" s="91"/>
      <c r="F29" s="90"/>
    </row>
    <row r="30" spans="1:9">
      <c r="A30" s="89">
        <v>20</v>
      </c>
      <c r="B30" s="77" t="s">
        <v>149</v>
      </c>
      <c r="C30" s="77" t="s">
        <v>147</v>
      </c>
      <c r="D30" s="75" t="s">
        <v>146</v>
      </c>
      <c r="E30" s="74"/>
      <c r="F30" s="88"/>
    </row>
    <row r="31" spans="1:9" ht="13.5" thickBot="1">
      <c r="A31" s="87">
        <v>21</v>
      </c>
      <c r="B31" s="86" t="s">
        <v>148</v>
      </c>
      <c r="C31" s="86" t="s">
        <v>147</v>
      </c>
      <c r="D31" s="85" t="s">
        <v>146</v>
      </c>
      <c r="E31" s="84"/>
      <c r="F31" s="83"/>
    </row>
    <row r="32" spans="1:9">
      <c r="A32" s="82"/>
      <c r="B32" s="81" t="s">
        <v>145</v>
      </c>
      <c r="C32" s="80"/>
      <c r="D32" s="80"/>
      <c r="E32" s="79">
        <f>E29+E30+E31</f>
        <v>0</v>
      </c>
      <c r="F32" s="79">
        <f>F29+F30+F31</f>
        <v>0</v>
      </c>
    </row>
    <row r="33" spans="1:6">
      <c r="A33" s="78"/>
      <c r="B33" s="77"/>
      <c r="C33" s="77"/>
      <c r="D33" s="75"/>
      <c r="E33" s="74"/>
      <c r="F33" s="74"/>
    </row>
    <row r="34" spans="1:6">
      <c r="A34" s="76"/>
      <c r="B34" s="75"/>
      <c r="C34" s="75"/>
      <c r="D34" s="75"/>
      <c r="E34" s="74"/>
      <c r="F34" s="74"/>
    </row>
    <row r="37" spans="1:6">
      <c r="B37" s="71" t="s">
        <v>42</v>
      </c>
      <c r="E37" s="73" t="s">
        <v>41</v>
      </c>
    </row>
    <row r="39" spans="1:6">
      <c r="B39" s="72" t="s">
        <v>46</v>
      </c>
    </row>
  </sheetData>
  <mergeCells count="7">
    <mergeCell ref="A3:F3"/>
    <mergeCell ref="A4:F4"/>
    <mergeCell ref="A5:F5"/>
    <mergeCell ref="A8:A9"/>
    <mergeCell ref="B8:B9"/>
    <mergeCell ref="C8:C9"/>
    <mergeCell ref="E8:E9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BV68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D10" sqref="D10"/>
    </sheetView>
  </sheetViews>
  <sheetFormatPr defaultColWidth="8.85546875" defaultRowHeight="15.75"/>
  <cols>
    <col min="1" max="1" width="4.42578125" style="22" customWidth="1"/>
    <col min="2" max="2" width="33.140625" style="21" customWidth="1"/>
    <col min="3" max="3" width="6.7109375" style="20" customWidth="1"/>
    <col min="4" max="4" width="11.28515625" bestFit="1" customWidth="1"/>
    <col min="5" max="5" width="9.42578125" customWidth="1"/>
    <col min="6" max="6" width="13.85546875" bestFit="1" customWidth="1"/>
    <col min="7" max="7" width="10.5703125" bestFit="1" customWidth="1"/>
    <col min="8" max="8" width="13" bestFit="1" customWidth="1"/>
    <col min="9" max="14" width="11" customWidth="1"/>
    <col min="15" max="15" width="14.140625" bestFit="1" customWidth="1"/>
    <col min="16" max="16" width="10.5703125" bestFit="1" customWidth="1"/>
    <col min="17" max="17" width="11" customWidth="1"/>
    <col min="18" max="18" width="11.5703125" customWidth="1"/>
    <col min="19" max="19" width="12" customWidth="1"/>
    <col min="20" max="20" width="11" customWidth="1"/>
    <col min="21" max="21" width="8" style="19" customWidth="1"/>
    <col min="22" max="16384" width="8.85546875" style="19"/>
  </cols>
  <sheetData>
    <row r="1" spans="1:74" ht="18">
      <c r="A1" s="167" t="s">
        <v>144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</row>
    <row r="2" spans="1:74" s="70" customFormat="1" ht="27" customHeight="1">
      <c r="A2" s="167" t="s">
        <v>240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</row>
    <row r="3" spans="1:74">
      <c r="B3" s="69"/>
      <c r="C3" s="68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74" ht="18" customHeight="1">
      <c r="A4" s="168" t="s">
        <v>143</v>
      </c>
      <c r="B4" s="171" t="s">
        <v>142</v>
      </c>
      <c r="C4" s="174" t="s">
        <v>141</v>
      </c>
      <c r="D4" s="177" t="s">
        <v>140</v>
      </c>
      <c r="E4" s="178"/>
      <c r="F4" s="181" t="s">
        <v>139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3"/>
    </row>
    <row r="5" spans="1:74" ht="18" customHeight="1">
      <c r="A5" s="169"/>
      <c r="B5" s="172"/>
      <c r="C5" s="175"/>
      <c r="D5" s="179"/>
      <c r="E5" s="180"/>
      <c r="F5" s="182" t="s">
        <v>138</v>
      </c>
      <c r="G5" s="182"/>
      <c r="H5" s="183"/>
      <c r="I5" s="181" t="s">
        <v>137</v>
      </c>
      <c r="J5" s="182"/>
      <c r="K5" s="182"/>
      <c r="L5" s="183"/>
      <c r="M5" s="171" t="s">
        <v>136</v>
      </c>
      <c r="N5" s="171" t="s">
        <v>135</v>
      </c>
      <c r="O5" s="181" t="s">
        <v>134</v>
      </c>
      <c r="P5" s="182"/>
      <c r="Q5" s="183"/>
      <c r="R5" s="181" t="s">
        <v>133</v>
      </c>
      <c r="S5" s="182"/>
      <c r="T5" s="183"/>
    </row>
    <row r="6" spans="1:74" ht="66" customHeight="1">
      <c r="A6" s="170"/>
      <c r="B6" s="173"/>
      <c r="C6" s="176"/>
      <c r="D6" s="67" t="s">
        <v>132</v>
      </c>
      <c r="E6" s="67" t="s">
        <v>131</v>
      </c>
      <c r="F6" s="67" t="s">
        <v>126</v>
      </c>
      <c r="G6" s="67" t="s">
        <v>125</v>
      </c>
      <c r="H6" s="67" t="s">
        <v>124</v>
      </c>
      <c r="I6" s="67" t="s">
        <v>130</v>
      </c>
      <c r="J6" s="67" t="s">
        <v>129</v>
      </c>
      <c r="K6" s="67" t="s">
        <v>128</v>
      </c>
      <c r="L6" s="67" t="s">
        <v>127</v>
      </c>
      <c r="M6" s="184"/>
      <c r="N6" s="184"/>
      <c r="O6" s="67" t="s">
        <v>126</v>
      </c>
      <c r="P6" s="67" t="s">
        <v>125</v>
      </c>
      <c r="Q6" s="67" t="s">
        <v>124</v>
      </c>
      <c r="R6" s="67" t="s">
        <v>126</v>
      </c>
      <c r="S6" s="67" t="s">
        <v>125</v>
      </c>
      <c r="T6" s="67" t="s">
        <v>124</v>
      </c>
    </row>
    <row r="7" spans="1:74" ht="31.15" customHeight="1">
      <c r="A7" s="65">
        <v>1</v>
      </c>
      <c r="B7" s="64" t="s">
        <v>123</v>
      </c>
      <c r="C7" s="46" t="s">
        <v>53</v>
      </c>
      <c r="D7" s="45">
        <f t="shared" ref="D7:D38" si="0">F7+O7+R7</f>
        <v>2720</v>
      </c>
      <c r="E7" s="62">
        <f>E8+E10</f>
        <v>0</v>
      </c>
      <c r="F7" s="62">
        <f>F8+F10</f>
        <v>2720</v>
      </c>
      <c r="G7" s="63"/>
      <c r="H7" s="44">
        <f>I7+M7+N7</f>
        <v>4649</v>
      </c>
      <c r="I7" s="62">
        <f>J7+K7+L7</f>
        <v>4349</v>
      </c>
      <c r="J7" s="62">
        <f t="shared" ref="J7:O7" si="1">J8+J10</f>
        <v>1150</v>
      </c>
      <c r="K7" s="62">
        <f t="shared" si="1"/>
        <v>737</v>
      </c>
      <c r="L7" s="62">
        <f t="shared" si="1"/>
        <v>2462</v>
      </c>
      <c r="M7" s="62">
        <f t="shared" si="1"/>
        <v>0</v>
      </c>
      <c r="N7" s="62">
        <f t="shared" si="1"/>
        <v>300</v>
      </c>
      <c r="O7" s="62">
        <f t="shared" si="1"/>
        <v>0</v>
      </c>
      <c r="P7" s="63"/>
      <c r="Q7" s="62">
        <f>Q8+Q10</f>
        <v>0</v>
      </c>
      <c r="R7" s="62">
        <f>R8+R10</f>
        <v>0</v>
      </c>
      <c r="S7" s="63"/>
      <c r="T7" s="62">
        <f>T8+T10</f>
        <v>0</v>
      </c>
    </row>
    <row r="8" spans="1:74" s="54" customFormat="1" ht="25.15" customHeight="1">
      <c r="A8" s="61">
        <v>1.1000000000000001</v>
      </c>
      <c r="B8" s="53" t="s">
        <v>122</v>
      </c>
      <c r="C8" s="46" t="s">
        <v>53</v>
      </c>
      <c r="D8" s="45">
        <f t="shared" si="0"/>
        <v>0</v>
      </c>
      <c r="E8" s="43"/>
      <c r="F8" s="42"/>
      <c r="G8" s="41" t="str">
        <f>IF(F8=0,"*",H8/F8)</f>
        <v>*</v>
      </c>
      <c r="H8" s="44">
        <f>I8+M8+N8</f>
        <v>0</v>
      </c>
      <c r="I8" s="38">
        <f>J8+K8+L8</f>
        <v>0</v>
      </c>
      <c r="J8" s="43"/>
      <c r="K8" s="43"/>
      <c r="L8" s="43"/>
      <c r="M8" s="43"/>
      <c r="N8" s="43"/>
      <c r="O8" s="42"/>
      <c r="P8" s="41" t="str">
        <f>IF(O8=0,"*",Q8/O8)</f>
        <v>*</v>
      </c>
      <c r="Q8" s="43"/>
      <c r="R8" s="42"/>
      <c r="S8" s="41" t="str">
        <f>IF(R8=0,"*",T8/R8)</f>
        <v>*</v>
      </c>
      <c r="T8" s="40"/>
    </row>
    <row r="9" spans="1:74" s="54" customFormat="1" ht="25.15" customHeight="1">
      <c r="A9" s="61" t="s">
        <v>121</v>
      </c>
      <c r="B9" s="66" t="s">
        <v>118</v>
      </c>
      <c r="C9" s="46" t="s">
        <v>53</v>
      </c>
      <c r="D9" s="45">
        <f t="shared" si="0"/>
        <v>0</v>
      </c>
      <c r="E9" s="43"/>
      <c r="F9" s="42"/>
      <c r="G9" s="41" t="str">
        <f>IF(F9=0,"*",H9/F9)</f>
        <v>*</v>
      </c>
      <c r="H9" s="44">
        <f>I9+M9+N9</f>
        <v>0</v>
      </c>
      <c r="I9" s="38">
        <f>J9+K9+L9</f>
        <v>0</v>
      </c>
      <c r="J9" s="43"/>
      <c r="K9" s="43"/>
      <c r="L9" s="43"/>
      <c r="M9" s="43"/>
      <c r="N9" s="43"/>
      <c r="O9" s="42"/>
      <c r="P9" s="41" t="str">
        <f>IF(O9=0,"*",Q9/O9)</f>
        <v>*</v>
      </c>
      <c r="Q9" s="43"/>
      <c r="R9" s="42"/>
      <c r="S9" s="41" t="str">
        <f>IF(R9=0,"*",T9/R9)</f>
        <v>*</v>
      </c>
      <c r="T9" s="40"/>
    </row>
    <row r="10" spans="1:74" s="54" customFormat="1" ht="25.15" customHeight="1">
      <c r="A10" s="61">
        <v>1.2</v>
      </c>
      <c r="B10" s="53" t="s">
        <v>120</v>
      </c>
      <c r="C10" s="46" t="s">
        <v>53</v>
      </c>
      <c r="D10" s="45">
        <f t="shared" si="0"/>
        <v>2720</v>
      </c>
      <c r="E10" s="43"/>
      <c r="F10" s="42">
        <v>2720</v>
      </c>
      <c r="G10" s="41">
        <f>IF(F10=0,"*",H10/F10)</f>
        <v>1.7091911764705883</v>
      </c>
      <c r="H10" s="44">
        <f>I10+M10+N10</f>
        <v>4649</v>
      </c>
      <c r="I10" s="38">
        <f>J10+K10+L10</f>
        <v>4349</v>
      </c>
      <c r="J10" s="43">
        <v>1150</v>
      </c>
      <c r="K10" s="43">
        <v>737</v>
      </c>
      <c r="L10" s="43">
        <v>2462</v>
      </c>
      <c r="M10" s="43"/>
      <c r="N10" s="43">
        <v>300</v>
      </c>
      <c r="O10" s="42"/>
      <c r="P10" s="41" t="str">
        <f>IF(O10=0,"*",Q10/O10)</f>
        <v>*</v>
      </c>
      <c r="Q10" s="43"/>
      <c r="R10" s="42"/>
      <c r="S10" s="41" t="str">
        <f>IF(R10=0,"*",T10/R10)</f>
        <v>*</v>
      </c>
      <c r="T10" s="40"/>
    </row>
    <row r="11" spans="1:74" s="54" customFormat="1" ht="25.15" customHeight="1">
      <c r="A11" s="61" t="s">
        <v>119</v>
      </c>
      <c r="B11" s="66" t="s">
        <v>118</v>
      </c>
      <c r="C11" s="46" t="s">
        <v>53</v>
      </c>
      <c r="D11" s="45">
        <f t="shared" si="0"/>
        <v>0</v>
      </c>
      <c r="E11" s="43"/>
      <c r="F11" s="42"/>
      <c r="G11" s="41" t="str">
        <f>IF(F11=0,"*",H11/F11)</f>
        <v>*</v>
      </c>
      <c r="H11" s="44">
        <f>I11+M11+N11</f>
        <v>0</v>
      </c>
      <c r="I11" s="38">
        <f>J11+K11+L11</f>
        <v>0</v>
      </c>
      <c r="J11" s="43"/>
      <c r="K11" s="43"/>
      <c r="L11" s="43"/>
      <c r="M11" s="43"/>
      <c r="N11" s="43"/>
      <c r="O11" s="42"/>
      <c r="P11" s="41" t="str">
        <f>IF(O11=0,"*",Q11/O11)</f>
        <v>*</v>
      </c>
      <c r="Q11" s="43"/>
      <c r="R11" s="42"/>
      <c r="S11" s="41" t="str">
        <f>IF(R11=0,"*",T11/R11)</f>
        <v>*</v>
      </c>
      <c r="T11" s="40"/>
    </row>
    <row r="12" spans="1:74" ht="31.15" customHeight="1">
      <c r="A12" s="65">
        <v>2</v>
      </c>
      <c r="B12" s="64" t="s">
        <v>117</v>
      </c>
      <c r="C12" s="46" t="s">
        <v>53</v>
      </c>
      <c r="D12" s="45">
        <f t="shared" si="0"/>
        <v>2420</v>
      </c>
      <c r="E12" s="62">
        <f>E13+E14+E15+E16+E17+E18+E19+E20+E21+E22+E23+E24</f>
        <v>0</v>
      </c>
      <c r="F12" s="62">
        <f>F13+F14+F15+F16+F17+F18+F19+F20+F21+F22+F23+F24</f>
        <v>1534</v>
      </c>
      <c r="G12" s="63"/>
      <c r="H12" s="62">
        <f t="shared" ref="H12:O12" si="2">H13+H14+H15+H16+H17+H18+H19+H20+H21+H22+H23+H24</f>
        <v>3659</v>
      </c>
      <c r="I12" s="62">
        <f t="shared" si="2"/>
        <v>68</v>
      </c>
      <c r="J12" s="62">
        <f t="shared" si="2"/>
        <v>0</v>
      </c>
      <c r="K12" s="62">
        <f t="shared" si="2"/>
        <v>0</v>
      </c>
      <c r="L12" s="62">
        <f t="shared" si="2"/>
        <v>68</v>
      </c>
      <c r="M12" s="62">
        <f t="shared" si="2"/>
        <v>1740</v>
      </c>
      <c r="N12" s="62">
        <f t="shared" si="2"/>
        <v>1851</v>
      </c>
      <c r="O12" s="62">
        <f t="shared" si="2"/>
        <v>886</v>
      </c>
      <c r="P12" s="63"/>
      <c r="Q12" s="62">
        <f>Q13+Q14+Q15+Q16+Q17+Q18+Q19+Q20+Q21+Q22+Q23+Q24</f>
        <v>2395</v>
      </c>
      <c r="R12" s="62">
        <f>R13+R14+R15+R16+R17+R18+R19+R20+R21+R22+R23+R24</f>
        <v>0</v>
      </c>
      <c r="S12" s="63"/>
      <c r="T12" s="62">
        <f>T13+T14+T15+T16+T17+T18+T19+T20+T21+T22+T23+T24</f>
        <v>0</v>
      </c>
    </row>
    <row r="13" spans="1:74" s="54" customFormat="1" ht="30" customHeight="1">
      <c r="A13" s="61">
        <v>2.1</v>
      </c>
      <c r="B13" s="53" t="s">
        <v>116</v>
      </c>
      <c r="C13" s="46" t="s">
        <v>53</v>
      </c>
      <c r="D13" s="45">
        <f t="shared" si="0"/>
        <v>0</v>
      </c>
      <c r="E13" s="43"/>
      <c r="F13" s="42"/>
      <c r="G13" s="41" t="str">
        <f t="shared" ref="G13:G44" si="3">IF(F13=0,"*",H13/F13)</f>
        <v>*</v>
      </c>
      <c r="H13" s="44">
        <f t="shared" ref="H13:H44" si="4">I13+M13+N13</f>
        <v>0</v>
      </c>
      <c r="I13" s="38">
        <f t="shared" ref="I13:I44" si="5">J13+K13+L13</f>
        <v>0</v>
      </c>
      <c r="J13" s="43"/>
      <c r="K13" s="43"/>
      <c r="L13" s="43"/>
      <c r="M13" s="43"/>
      <c r="N13" s="43"/>
      <c r="O13" s="42"/>
      <c r="P13" s="41" t="str">
        <f t="shared" ref="P13:P44" si="6">IF(O13=0,"*",Q13/O13)</f>
        <v>*</v>
      </c>
      <c r="Q13" s="43"/>
      <c r="R13" s="42"/>
      <c r="S13" s="41" t="str">
        <f t="shared" ref="S13:S44" si="7">IF(R13=0,"*",T13/R13)</f>
        <v>*</v>
      </c>
      <c r="T13" s="40"/>
      <c r="U13" s="55"/>
      <c r="V13" s="55"/>
      <c r="W13" s="60"/>
      <c r="X13" s="55"/>
      <c r="Y13" s="55"/>
      <c r="Z13" s="60"/>
      <c r="AA13" s="55"/>
      <c r="AB13" s="55"/>
      <c r="AC13" s="60"/>
      <c r="AD13" s="55"/>
      <c r="AF13" s="55"/>
      <c r="AG13" s="55"/>
      <c r="AH13" s="60"/>
      <c r="AI13" s="55"/>
      <c r="AJ13" s="55"/>
      <c r="AK13" s="60"/>
      <c r="AL13" s="55"/>
      <c r="AM13" s="55"/>
      <c r="AN13" s="60"/>
      <c r="AO13" s="55"/>
      <c r="AQ13" s="55"/>
      <c r="AR13" s="55"/>
      <c r="AS13" s="60"/>
      <c r="AT13" s="55"/>
      <c r="AU13" s="55"/>
      <c r="AV13" s="60"/>
      <c r="AW13" s="55"/>
      <c r="AX13" s="55"/>
      <c r="AY13" s="60"/>
      <c r="AZ13" s="55"/>
      <c r="BB13" s="55"/>
      <c r="BC13" s="55"/>
      <c r="BD13" s="60"/>
      <c r="BE13" s="55"/>
      <c r="BF13" s="55"/>
      <c r="BG13" s="60"/>
      <c r="BH13" s="55"/>
      <c r="BI13" s="55"/>
      <c r="BJ13" s="60"/>
      <c r="BK13" s="55"/>
      <c r="BM13" s="55"/>
      <c r="BN13" s="55"/>
      <c r="BO13" s="60"/>
      <c r="BP13" s="55"/>
      <c r="BQ13" s="55"/>
      <c r="BR13" s="60"/>
      <c r="BS13" s="55"/>
      <c r="BT13" s="55"/>
      <c r="BU13" s="60"/>
      <c r="BV13" s="55"/>
    </row>
    <row r="14" spans="1:74" s="54" customFormat="1" ht="25.15" customHeight="1">
      <c r="A14" s="61">
        <v>2.2000000000000002</v>
      </c>
      <c r="B14" s="53" t="s">
        <v>115</v>
      </c>
      <c r="C14" s="46" t="s">
        <v>53</v>
      </c>
      <c r="D14" s="45">
        <f t="shared" si="0"/>
        <v>120</v>
      </c>
      <c r="E14" s="43"/>
      <c r="F14" s="42">
        <v>53</v>
      </c>
      <c r="G14" s="41">
        <f t="shared" si="3"/>
        <v>2.6981132075471699</v>
      </c>
      <c r="H14" s="44">
        <f t="shared" si="4"/>
        <v>143</v>
      </c>
      <c r="I14" s="38">
        <f t="shared" si="5"/>
        <v>68</v>
      </c>
      <c r="J14" s="43"/>
      <c r="K14" s="43"/>
      <c r="L14" s="43">
        <v>68</v>
      </c>
      <c r="M14" s="43"/>
      <c r="N14" s="43">
        <v>75</v>
      </c>
      <c r="O14" s="42">
        <v>67</v>
      </c>
      <c r="P14" s="41">
        <f t="shared" si="6"/>
        <v>4</v>
      </c>
      <c r="Q14" s="43">
        <v>268</v>
      </c>
      <c r="R14" s="42"/>
      <c r="S14" s="41" t="str">
        <f t="shared" si="7"/>
        <v>*</v>
      </c>
      <c r="T14" s="40"/>
      <c r="U14" s="55"/>
      <c r="V14" s="55"/>
      <c r="W14" s="60"/>
      <c r="X14" s="55"/>
      <c r="Y14" s="55"/>
      <c r="Z14" s="60"/>
      <c r="AA14" s="55"/>
      <c r="AB14" s="55"/>
      <c r="AC14" s="60"/>
      <c r="AD14" s="55"/>
      <c r="AF14" s="55"/>
      <c r="AG14" s="55"/>
      <c r="AH14" s="60"/>
      <c r="AI14" s="55"/>
      <c r="AJ14" s="55"/>
      <c r="AK14" s="60"/>
      <c r="AL14" s="55"/>
      <c r="AM14" s="55"/>
      <c r="AN14" s="60"/>
      <c r="AO14" s="55"/>
      <c r="AQ14" s="55"/>
      <c r="AR14" s="55"/>
      <c r="AS14" s="60"/>
      <c r="AT14" s="55"/>
      <c r="AU14" s="55"/>
      <c r="AV14" s="60"/>
      <c r="AW14" s="55"/>
      <c r="AX14" s="55"/>
      <c r="AY14" s="60"/>
      <c r="AZ14" s="55"/>
      <c r="BB14" s="55"/>
      <c r="BC14" s="55"/>
      <c r="BD14" s="60"/>
      <c r="BE14" s="55"/>
      <c r="BF14" s="55"/>
      <c r="BG14" s="60"/>
      <c r="BH14" s="55"/>
      <c r="BI14" s="55"/>
      <c r="BJ14" s="60"/>
      <c r="BK14" s="55"/>
    </row>
    <row r="15" spans="1:74" s="54" customFormat="1" ht="25.15" customHeight="1">
      <c r="A15" s="61" t="s">
        <v>114</v>
      </c>
      <c r="B15" s="53" t="s">
        <v>113</v>
      </c>
      <c r="C15" s="46" t="s">
        <v>53</v>
      </c>
      <c r="D15" s="45">
        <f t="shared" si="0"/>
        <v>0</v>
      </c>
      <c r="E15" s="43"/>
      <c r="F15" s="42"/>
      <c r="G15" s="41" t="str">
        <f t="shared" si="3"/>
        <v>*</v>
      </c>
      <c r="H15" s="44">
        <f t="shared" si="4"/>
        <v>0</v>
      </c>
      <c r="I15" s="38">
        <f t="shared" si="5"/>
        <v>0</v>
      </c>
      <c r="J15" s="43"/>
      <c r="K15" s="43"/>
      <c r="L15" s="43"/>
      <c r="M15" s="43"/>
      <c r="N15" s="43"/>
      <c r="O15" s="42"/>
      <c r="P15" s="41" t="str">
        <f t="shared" si="6"/>
        <v>*</v>
      </c>
      <c r="Q15" s="43"/>
      <c r="R15" s="42"/>
      <c r="S15" s="41" t="str">
        <f t="shared" si="7"/>
        <v>*</v>
      </c>
      <c r="T15" s="40"/>
      <c r="U15" s="55"/>
      <c r="V15" s="55"/>
      <c r="W15" s="60"/>
      <c r="X15" s="55"/>
      <c r="Y15" s="55"/>
      <c r="Z15" s="59"/>
      <c r="AA15" s="55"/>
      <c r="AB15" s="55"/>
      <c r="AC15" s="58"/>
      <c r="AD15" s="55"/>
      <c r="AF15" s="55"/>
      <c r="AG15" s="55"/>
      <c r="AH15" s="60"/>
      <c r="AI15" s="55"/>
      <c r="AJ15" s="55"/>
      <c r="AK15" s="59"/>
      <c r="AL15" s="55"/>
      <c r="AM15" s="55"/>
      <c r="AN15" s="58"/>
      <c r="AO15" s="55"/>
      <c r="AQ15" s="55"/>
      <c r="AR15" s="55"/>
      <c r="AS15" s="60"/>
      <c r="AT15" s="55"/>
      <c r="AU15" s="55"/>
      <c r="AV15" s="59"/>
      <c r="AW15" s="55"/>
      <c r="AX15" s="55"/>
      <c r="AY15" s="58"/>
      <c r="AZ15" s="55"/>
      <c r="BB15" s="55"/>
      <c r="BC15" s="55"/>
      <c r="BD15" s="60"/>
      <c r="BE15" s="55"/>
      <c r="BF15" s="55"/>
      <c r="BG15" s="59"/>
      <c r="BH15" s="55"/>
      <c r="BI15" s="55"/>
      <c r="BJ15" s="58"/>
      <c r="BK15" s="55"/>
    </row>
    <row r="16" spans="1:74" s="54" customFormat="1" ht="25.15" customHeight="1">
      <c r="A16" s="61" t="s">
        <v>112</v>
      </c>
      <c r="B16" s="53" t="s">
        <v>111</v>
      </c>
      <c r="C16" s="46" t="s">
        <v>53</v>
      </c>
      <c r="D16" s="45">
        <f t="shared" si="0"/>
        <v>0</v>
      </c>
      <c r="E16" s="43"/>
      <c r="F16" s="42"/>
      <c r="G16" s="41" t="str">
        <f t="shared" si="3"/>
        <v>*</v>
      </c>
      <c r="H16" s="44">
        <f t="shared" si="4"/>
        <v>0</v>
      </c>
      <c r="I16" s="38">
        <f t="shared" si="5"/>
        <v>0</v>
      </c>
      <c r="J16" s="43"/>
      <c r="K16" s="43"/>
      <c r="L16" s="43"/>
      <c r="M16" s="43"/>
      <c r="N16" s="43"/>
      <c r="O16" s="42"/>
      <c r="P16" s="41" t="str">
        <f t="shared" si="6"/>
        <v>*</v>
      </c>
      <c r="Q16" s="43"/>
      <c r="R16" s="42"/>
      <c r="S16" s="41" t="str">
        <f t="shared" si="7"/>
        <v>*</v>
      </c>
      <c r="T16" s="40"/>
      <c r="U16" s="55"/>
      <c r="V16" s="55"/>
      <c r="W16" s="60"/>
      <c r="X16" s="55"/>
      <c r="Y16" s="55"/>
      <c r="Z16" s="60"/>
      <c r="AA16" s="55"/>
      <c r="AB16" s="55"/>
      <c r="AC16" s="60"/>
      <c r="AD16" s="55"/>
      <c r="AF16" s="55"/>
      <c r="AG16" s="55"/>
      <c r="AH16" s="60"/>
      <c r="AI16" s="55"/>
      <c r="AJ16" s="55"/>
      <c r="AK16" s="60"/>
      <c r="AL16" s="55"/>
      <c r="AM16" s="55"/>
      <c r="AN16" s="60"/>
      <c r="AO16" s="55"/>
      <c r="AQ16" s="55"/>
      <c r="AR16" s="55"/>
      <c r="AS16" s="60"/>
      <c r="AT16" s="55"/>
      <c r="AU16" s="55"/>
      <c r="AV16" s="60"/>
      <c r="AW16" s="55"/>
      <c r="AX16" s="55"/>
      <c r="AY16" s="60"/>
      <c r="AZ16" s="55"/>
      <c r="BB16" s="55"/>
      <c r="BC16" s="55"/>
      <c r="BD16" s="60"/>
      <c r="BE16" s="55"/>
      <c r="BF16" s="55"/>
      <c r="BG16" s="60"/>
      <c r="BH16" s="55"/>
      <c r="BI16" s="55"/>
      <c r="BJ16" s="60"/>
      <c r="BK16" s="55"/>
    </row>
    <row r="17" spans="1:63" s="54" customFormat="1" ht="25.15" customHeight="1">
      <c r="A17" s="61" t="s">
        <v>110</v>
      </c>
      <c r="B17" s="53" t="s">
        <v>109</v>
      </c>
      <c r="C17" s="46" t="s">
        <v>53</v>
      </c>
      <c r="D17" s="45">
        <f t="shared" si="0"/>
        <v>2300</v>
      </c>
      <c r="E17" s="43"/>
      <c r="F17" s="42">
        <v>1481</v>
      </c>
      <c r="G17" s="41">
        <f t="shared" si="3"/>
        <v>2.3740715732613098</v>
      </c>
      <c r="H17" s="44">
        <f t="shared" si="4"/>
        <v>3516</v>
      </c>
      <c r="I17" s="38">
        <f t="shared" si="5"/>
        <v>0</v>
      </c>
      <c r="J17" s="43"/>
      <c r="K17" s="43"/>
      <c r="L17" s="43"/>
      <c r="M17" s="43">
        <v>1740</v>
      </c>
      <c r="N17" s="43">
        <v>1776</v>
      </c>
      <c r="O17" s="42">
        <v>819</v>
      </c>
      <c r="P17" s="41">
        <f t="shared" si="6"/>
        <v>2.5970695970695972</v>
      </c>
      <c r="Q17" s="43">
        <v>2127</v>
      </c>
      <c r="R17" s="42"/>
      <c r="S17" s="41" t="str">
        <f t="shared" si="7"/>
        <v>*</v>
      </c>
      <c r="T17" s="40"/>
      <c r="U17" s="55"/>
      <c r="V17" s="55"/>
      <c r="W17" s="60"/>
      <c r="X17" s="55"/>
      <c r="Y17" s="55"/>
      <c r="Z17" s="60"/>
      <c r="AA17" s="55"/>
      <c r="AB17" s="55"/>
      <c r="AC17" s="60"/>
      <c r="AD17" s="55"/>
      <c r="AF17" s="55"/>
      <c r="AG17" s="55"/>
      <c r="AH17" s="60"/>
      <c r="AI17" s="55"/>
      <c r="AJ17" s="55"/>
      <c r="AK17" s="60"/>
      <c r="AL17" s="55"/>
      <c r="AM17" s="55"/>
      <c r="AN17" s="60"/>
      <c r="AO17" s="55"/>
      <c r="AQ17" s="55"/>
      <c r="AR17" s="55"/>
      <c r="AS17" s="60"/>
      <c r="AT17" s="55"/>
      <c r="AU17" s="55"/>
      <c r="AV17" s="60"/>
      <c r="AW17" s="55"/>
      <c r="AX17" s="55"/>
      <c r="AY17" s="60"/>
      <c r="AZ17" s="55"/>
      <c r="BB17" s="55"/>
      <c r="BC17" s="55"/>
      <c r="BD17" s="60"/>
      <c r="BE17" s="55"/>
      <c r="BF17" s="55"/>
      <c r="BG17" s="60"/>
      <c r="BH17" s="55"/>
      <c r="BI17" s="55"/>
      <c r="BJ17" s="60"/>
      <c r="BK17" s="55"/>
    </row>
    <row r="18" spans="1:63" s="54" customFormat="1" ht="25.15" customHeight="1">
      <c r="A18" s="61" t="s">
        <v>108</v>
      </c>
      <c r="B18" s="53" t="s">
        <v>107</v>
      </c>
      <c r="C18" s="46" t="s">
        <v>53</v>
      </c>
      <c r="D18" s="45">
        <f t="shared" si="0"/>
        <v>0</v>
      </c>
      <c r="E18" s="43"/>
      <c r="F18" s="42"/>
      <c r="G18" s="41" t="str">
        <f t="shared" si="3"/>
        <v>*</v>
      </c>
      <c r="H18" s="44">
        <f t="shared" si="4"/>
        <v>0</v>
      </c>
      <c r="I18" s="38">
        <f t="shared" si="5"/>
        <v>0</v>
      </c>
      <c r="J18" s="43"/>
      <c r="K18" s="43"/>
      <c r="L18" s="43"/>
      <c r="M18" s="43"/>
      <c r="N18" s="43"/>
      <c r="O18" s="42"/>
      <c r="P18" s="41" t="str">
        <f t="shared" si="6"/>
        <v>*</v>
      </c>
      <c r="Q18" s="43"/>
      <c r="R18" s="42"/>
      <c r="S18" s="41" t="str">
        <f t="shared" si="7"/>
        <v>*</v>
      </c>
      <c r="T18" s="40"/>
      <c r="U18" s="55"/>
      <c r="V18" s="55"/>
      <c r="W18" s="60"/>
      <c r="X18" s="55"/>
      <c r="Y18" s="55"/>
      <c r="Z18" s="60"/>
      <c r="AA18" s="55"/>
      <c r="AB18" s="55"/>
      <c r="AC18" s="58"/>
      <c r="AD18" s="55"/>
      <c r="AF18" s="55"/>
      <c r="AG18" s="55"/>
      <c r="AH18" s="60"/>
      <c r="AI18" s="55"/>
      <c r="AJ18" s="55"/>
      <c r="AK18" s="60"/>
      <c r="AL18" s="55"/>
      <c r="AM18" s="55"/>
      <c r="AN18" s="58"/>
      <c r="AO18" s="55"/>
    </row>
    <row r="19" spans="1:63" s="54" customFormat="1" ht="25.15" customHeight="1">
      <c r="A19" s="61" t="s">
        <v>106</v>
      </c>
      <c r="B19" s="53" t="s">
        <v>105</v>
      </c>
      <c r="C19" s="46" t="s">
        <v>53</v>
      </c>
      <c r="D19" s="45">
        <f t="shared" si="0"/>
        <v>0</v>
      </c>
      <c r="E19" s="43"/>
      <c r="F19" s="42"/>
      <c r="G19" s="41" t="str">
        <f t="shared" si="3"/>
        <v>*</v>
      </c>
      <c r="H19" s="44">
        <f t="shared" si="4"/>
        <v>0</v>
      </c>
      <c r="I19" s="38">
        <f t="shared" si="5"/>
        <v>0</v>
      </c>
      <c r="J19" s="43"/>
      <c r="K19" s="43"/>
      <c r="L19" s="43"/>
      <c r="M19" s="43"/>
      <c r="N19" s="43"/>
      <c r="O19" s="42"/>
      <c r="P19" s="41" t="str">
        <f t="shared" si="6"/>
        <v>*</v>
      </c>
      <c r="Q19" s="43"/>
      <c r="R19" s="42"/>
      <c r="S19" s="41" t="str">
        <f t="shared" si="7"/>
        <v>*</v>
      </c>
      <c r="T19" s="40"/>
      <c r="U19" s="55"/>
      <c r="V19" s="55"/>
      <c r="W19" s="60"/>
      <c r="X19" s="55"/>
      <c r="Y19" s="55"/>
      <c r="Z19" s="60"/>
      <c r="AA19" s="55"/>
      <c r="AB19" s="55"/>
      <c r="AC19" s="60"/>
      <c r="AD19" s="55"/>
      <c r="AF19" s="55"/>
      <c r="AG19" s="55"/>
      <c r="AH19" s="60"/>
      <c r="AI19" s="55"/>
      <c r="AJ19" s="55"/>
      <c r="AK19" s="60"/>
      <c r="AL19" s="55"/>
      <c r="AM19" s="55"/>
      <c r="AN19" s="60"/>
      <c r="AO19" s="55"/>
    </row>
    <row r="20" spans="1:63" s="54" customFormat="1" ht="25.15" customHeight="1">
      <c r="A20" s="61" t="s">
        <v>104</v>
      </c>
      <c r="B20" s="53" t="s">
        <v>103</v>
      </c>
      <c r="C20" s="46" t="s">
        <v>53</v>
      </c>
      <c r="D20" s="45">
        <f t="shared" si="0"/>
        <v>0</v>
      </c>
      <c r="E20" s="43"/>
      <c r="F20" s="42"/>
      <c r="G20" s="41" t="str">
        <f t="shared" si="3"/>
        <v>*</v>
      </c>
      <c r="H20" s="44">
        <f t="shared" si="4"/>
        <v>0</v>
      </c>
      <c r="I20" s="38">
        <f t="shared" si="5"/>
        <v>0</v>
      </c>
      <c r="J20" s="43"/>
      <c r="K20" s="43"/>
      <c r="L20" s="43"/>
      <c r="M20" s="43"/>
      <c r="N20" s="43"/>
      <c r="O20" s="42"/>
      <c r="P20" s="41" t="str">
        <f t="shared" si="6"/>
        <v>*</v>
      </c>
      <c r="Q20" s="43"/>
      <c r="R20" s="42"/>
      <c r="S20" s="41" t="str">
        <f t="shared" si="7"/>
        <v>*</v>
      </c>
      <c r="T20" s="40"/>
      <c r="U20" s="55"/>
      <c r="V20" s="55"/>
      <c r="W20" s="60"/>
      <c r="X20" s="55"/>
      <c r="Y20" s="55"/>
      <c r="Z20" s="60"/>
      <c r="AA20" s="55"/>
      <c r="AB20" s="55"/>
      <c r="AC20" s="60"/>
      <c r="AD20" s="55"/>
      <c r="AF20" s="55"/>
      <c r="AG20" s="55"/>
      <c r="AH20" s="60"/>
      <c r="AI20" s="55"/>
      <c r="AJ20" s="55"/>
      <c r="AK20" s="60"/>
      <c r="AL20" s="55"/>
      <c r="AM20" s="55"/>
      <c r="AN20" s="60"/>
      <c r="AO20" s="55"/>
    </row>
    <row r="21" spans="1:63" s="54" customFormat="1" ht="25.15" customHeight="1">
      <c r="A21" s="61" t="s">
        <v>102</v>
      </c>
      <c r="B21" s="53" t="s">
        <v>101</v>
      </c>
      <c r="C21" s="46" t="s">
        <v>53</v>
      </c>
      <c r="D21" s="45">
        <f t="shared" si="0"/>
        <v>0</v>
      </c>
      <c r="E21" s="43"/>
      <c r="F21" s="42"/>
      <c r="G21" s="41" t="str">
        <f t="shared" si="3"/>
        <v>*</v>
      </c>
      <c r="H21" s="44">
        <f t="shared" si="4"/>
        <v>0</v>
      </c>
      <c r="I21" s="38">
        <f t="shared" si="5"/>
        <v>0</v>
      </c>
      <c r="J21" s="43"/>
      <c r="K21" s="43"/>
      <c r="L21" s="43"/>
      <c r="M21" s="43"/>
      <c r="N21" s="43"/>
      <c r="O21" s="42"/>
      <c r="P21" s="41" t="str">
        <f t="shared" si="6"/>
        <v>*</v>
      </c>
      <c r="Q21" s="43"/>
      <c r="R21" s="42"/>
      <c r="S21" s="41" t="str">
        <f t="shared" si="7"/>
        <v>*</v>
      </c>
      <c r="T21" s="40"/>
      <c r="U21" s="55"/>
      <c r="V21" s="55"/>
      <c r="W21" s="60"/>
      <c r="X21" s="55"/>
      <c r="Y21" s="55"/>
      <c r="Z21" s="60"/>
      <c r="AA21" s="55"/>
      <c r="AB21" s="55"/>
      <c r="AC21" s="60"/>
      <c r="AD21" s="55"/>
      <c r="AF21" s="55"/>
      <c r="AG21" s="55"/>
      <c r="AH21" s="60"/>
      <c r="AI21" s="55"/>
      <c r="AJ21" s="55"/>
      <c r="AK21" s="60"/>
      <c r="AL21" s="55"/>
      <c r="AM21" s="55"/>
      <c r="AN21" s="60"/>
      <c r="AO21" s="55"/>
    </row>
    <row r="22" spans="1:63" s="54" customFormat="1" ht="25.15" customHeight="1">
      <c r="A22" s="61" t="s">
        <v>100</v>
      </c>
      <c r="B22" s="53" t="s">
        <v>99</v>
      </c>
      <c r="C22" s="46" t="s">
        <v>53</v>
      </c>
      <c r="D22" s="45">
        <f t="shared" si="0"/>
        <v>0</v>
      </c>
      <c r="E22" s="43"/>
      <c r="F22" s="42"/>
      <c r="G22" s="41" t="str">
        <f t="shared" si="3"/>
        <v>*</v>
      </c>
      <c r="H22" s="44">
        <f t="shared" si="4"/>
        <v>0</v>
      </c>
      <c r="I22" s="38">
        <f t="shared" si="5"/>
        <v>0</v>
      </c>
      <c r="J22" s="43"/>
      <c r="K22" s="43"/>
      <c r="L22" s="43"/>
      <c r="M22" s="43"/>
      <c r="N22" s="43"/>
      <c r="O22" s="42"/>
      <c r="P22" s="41" t="str">
        <f t="shared" si="6"/>
        <v>*</v>
      </c>
      <c r="Q22" s="43"/>
      <c r="R22" s="42"/>
      <c r="S22" s="41" t="str">
        <f t="shared" si="7"/>
        <v>*</v>
      </c>
      <c r="T22" s="40"/>
      <c r="U22" s="55"/>
      <c r="V22" s="55"/>
      <c r="W22" s="60"/>
      <c r="X22" s="55"/>
      <c r="Y22" s="55"/>
      <c r="Z22" s="60"/>
      <c r="AA22" s="55"/>
      <c r="AB22" s="55"/>
      <c r="AC22" s="60"/>
      <c r="AD22" s="55"/>
      <c r="AF22" s="55"/>
      <c r="AG22" s="55"/>
      <c r="AH22" s="60"/>
      <c r="AI22" s="55"/>
      <c r="AJ22" s="55"/>
      <c r="AK22" s="60"/>
      <c r="AL22" s="55"/>
      <c r="AM22" s="55"/>
      <c r="AN22" s="60"/>
      <c r="AO22" s="55"/>
    </row>
    <row r="23" spans="1:63" s="54" customFormat="1" ht="30" customHeight="1">
      <c r="A23" s="61" t="s">
        <v>98</v>
      </c>
      <c r="B23" s="53" t="s">
        <v>97</v>
      </c>
      <c r="C23" s="46" t="s">
        <v>53</v>
      </c>
      <c r="D23" s="45">
        <f t="shared" si="0"/>
        <v>0</v>
      </c>
      <c r="E23" s="43"/>
      <c r="F23" s="42"/>
      <c r="G23" s="41" t="str">
        <f t="shared" si="3"/>
        <v>*</v>
      </c>
      <c r="H23" s="44">
        <f t="shared" si="4"/>
        <v>0</v>
      </c>
      <c r="I23" s="38">
        <f t="shared" si="5"/>
        <v>0</v>
      </c>
      <c r="J23" s="43"/>
      <c r="K23" s="43"/>
      <c r="L23" s="43"/>
      <c r="M23" s="43"/>
      <c r="N23" s="43"/>
      <c r="O23" s="42"/>
      <c r="P23" s="41" t="str">
        <f t="shared" si="6"/>
        <v>*</v>
      </c>
      <c r="Q23" s="43"/>
      <c r="R23" s="42"/>
      <c r="S23" s="41" t="str">
        <f t="shared" si="7"/>
        <v>*</v>
      </c>
      <c r="T23" s="40"/>
      <c r="U23" s="55"/>
      <c r="V23" s="55"/>
      <c r="W23" s="60"/>
      <c r="X23" s="55"/>
      <c r="Y23" s="55"/>
      <c r="Z23" s="60"/>
      <c r="AA23" s="55"/>
      <c r="AB23" s="55"/>
      <c r="AC23" s="60"/>
      <c r="AD23" s="55"/>
      <c r="AF23" s="55"/>
      <c r="AG23" s="55"/>
      <c r="AH23" s="60"/>
      <c r="AI23" s="55"/>
      <c r="AJ23" s="55"/>
      <c r="AK23" s="60"/>
      <c r="AL23" s="55"/>
      <c r="AM23" s="55"/>
      <c r="AN23" s="60"/>
      <c r="AO23" s="55"/>
    </row>
    <row r="24" spans="1:63" s="54" customFormat="1" ht="31.15" customHeight="1">
      <c r="A24" s="61" t="s">
        <v>96</v>
      </c>
      <c r="B24" s="53" t="s">
        <v>95</v>
      </c>
      <c r="C24" s="46" t="s">
        <v>53</v>
      </c>
      <c r="D24" s="45">
        <f t="shared" si="0"/>
        <v>0</v>
      </c>
      <c r="E24" s="43"/>
      <c r="F24" s="42"/>
      <c r="G24" s="41" t="str">
        <f t="shared" si="3"/>
        <v>*</v>
      </c>
      <c r="H24" s="44">
        <f t="shared" si="4"/>
        <v>0</v>
      </c>
      <c r="I24" s="38">
        <f t="shared" si="5"/>
        <v>0</v>
      </c>
      <c r="J24" s="43"/>
      <c r="K24" s="43"/>
      <c r="L24" s="43"/>
      <c r="M24" s="43"/>
      <c r="N24" s="43"/>
      <c r="O24" s="42"/>
      <c r="P24" s="41" t="str">
        <f t="shared" si="6"/>
        <v>*</v>
      </c>
      <c r="Q24" s="43"/>
      <c r="R24" s="42"/>
      <c r="S24" s="41" t="str">
        <f t="shared" si="7"/>
        <v>*</v>
      </c>
      <c r="T24" s="40"/>
      <c r="U24" s="55"/>
      <c r="V24" s="55"/>
      <c r="W24" s="60"/>
      <c r="X24" s="55"/>
      <c r="Y24" s="55"/>
      <c r="Z24" s="59"/>
      <c r="AA24" s="55"/>
      <c r="AB24" s="55"/>
      <c r="AC24" s="58"/>
      <c r="AD24" s="55"/>
      <c r="AF24" s="55"/>
      <c r="AG24" s="55"/>
      <c r="AH24" s="60"/>
      <c r="AI24" s="55"/>
      <c r="AJ24" s="55"/>
      <c r="AK24" s="59"/>
      <c r="AL24" s="55"/>
      <c r="AM24" s="55"/>
      <c r="AN24" s="58"/>
      <c r="AO24" s="55"/>
    </row>
    <row r="25" spans="1:63" s="54" customFormat="1" ht="25.15" hidden="1" customHeight="1">
      <c r="A25" s="57">
        <v>3</v>
      </c>
      <c r="B25" s="53" t="s">
        <v>94</v>
      </c>
      <c r="C25" s="46" t="s">
        <v>53</v>
      </c>
      <c r="D25" s="45">
        <f t="shared" si="0"/>
        <v>0</v>
      </c>
      <c r="E25" s="43"/>
      <c r="F25" s="42"/>
      <c r="G25" s="41" t="str">
        <f t="shared" si="3"/>
        <v>*</v>
      </c>
      <c r="H25" s="44">
        <f t="shared" si="4"/>
        <v>0</v>
      </c>
      <c r="I25" s="38">
        <f t="shared" si="5"/>
        <v>0</v>
      </c>
      <c r="J25" s="43"/>
      <c r="K25" s="43"/>
      <c r="L25" s="43"/>
      <c r="M25" s="43"/>
      <c r="N25" s="43"/>
      <c r="O25" s="42"/>
      <c r="P25" s="41" t="str">
        <f t="shared" si="6"/>
        <v>*</v>
      </c>
      <c r="Q25" s="43"/>
      <c r="R25" s="42"/>
      <c r="S25" s="41" t="str">
        <f t="shared" si="7"/>
        <v>*</v>
      </c>
      <c r="T25" s="40"/>
      <c r="U25" s="55"/>
      <c r="V25" s="55"/>
      <c r="W25" s="56"/>
      <c r="X25" s="55"/>
      <c r="Y25" s="55"/>
      <c r="Z25" s="56"/>
      <c r="AA25" s="55"/>
      <c r="AB25" s="55"/>
      <c r="AC25" s="56"/>
      <c r="AD25" s="55"/>
      <c r="AF25" s="55"/>
      <c r="AG25" s="55"/>
      <c r="AH25" s="56"/>
      <c r="AI25" s="55"/>
      <c r="AJ25" s="55"/>
      <c r="AK25" s="56"/>
      <c r="AL25" s="55"/>
      <c r="AM25" s="55"/>
      <c r="AN25" s="56"/>
      <c r="AO25" s="55"/>
    </row>
    <row r="26" spans="1:63" s="54" customFormat="1" ht="25.15" hidden="1" customHeight="1">
      <c r="A26" s="48">
        <v>4</v>
      </c>
      <c r="B26" s="49" t="s">
        <v>93</v>
      </c>
      <c r="C26" s="46" t="s">
        <v>51</v>
      </c>
      <c r="D26" s="45">
        <f t="shared" si="0"/>
        <v>0</v>
      </c>
      <c r="E26" s="43"/>
      <c r="F26" s="42"/>
      <c r="G26" s="41" t="str">
        <f t="shared" si="3"/>
        <v>*</v>
      </c>
      <c r="H26" s="44">
        <f t="shared" si="4"/>
        <v>0</v>
      </c>
      <c r="I26" s="38">
        <f t="shared" si="5"/>
        <v>0</v>
      </c>
      <c r="J26" s="43"/>
      <c r="K26" s="43"/>
      <c r="L26" s="43"/>
      <c r="M26" s="43"/>
      <c r="N26" s="43"/>
      <c r="O26" s="42"/>
      <c r="P26" s="41" t="str">
        <f t="shared" si="6"/>
        <v>*</v>
      </c>
      <c r="Q26" s="43"/>
      <c r="R26" s="42"/>
      <c r="S26" s="41" t="str">
        <f t="shared" si="7"/>
        <v>*</v>
      </c>
      <c r="T26" s="40"/>
      <c r="U26" s="55"/>
      <c r="V26" s="55"/>
      <c r="W26" s="56"/>
      <c r="X26" s="55"/>
      <c r="Y26" s="55"/>
      <c r="Z26" s="56"/>
      <c r="AA26" s="55"/>
      <c r="AB26" s="55"/>
      <c r="AC26" s="56"/>
      <c r="AD26" s="55"/>
      <c r="AF26" s="55"/>
      <c r="AG26" s="55"/>
      <c r="AH26" s="56"/>
      <c r="AI26" s="55"/>
      <c r="AJ26" s="55"/>
      <c r="AK26" s="56"/>
      <c r="AL26" s="55"/>
      <c r="AM26" s="55"/>
      <c r="AN26" s="56"/>
      <c r="AO26" s="55"/>
    </row>
    <row r="27" spans="1:63" s="54" customFormat="1" ht="51" hidden="1" customHeight="1">
      <c r="A27" s="48">
        <v>5</v>
      </c>
      <c r="B27" s="51" t="s">
        <v>92</v>
      </c>
      <c r="C27" s="46" t="s">
        <v>53</v>
      </c>
      <c r="D27" s="45">
        <f t="shared" si="0"/>
        <v>0</v>
      </c>
      <c r="E27" s="43"/>
      <c r="F27" s="42"/>
      <c r="G27" s="41" t="str">
        <f t="shared" si="3"/>
        <v>*</v>
      </c>
      <c r="H27" s="44">
        <f t="shared" si="4"/>
        <v>0</v>
      </c>
      <c r="I27" s="38">
        <f t="shared" si="5"/>
        <v>0</v>
      </c>
      <c r="J27" s="43"/>
      <c r="K27" s="43"/>
      <c r="L27" s="43"/>
      <c r="M27" s="43"/>
      <c r="N27" s="43"/>
      <c r="O27" s="42"/>
      <c r="P27" s="41" t="str">
        <f t="shared" si="6"/>
        <v>*</v>
      </c>
      <c r="Q27" s="43"/>
      <c r="R27" s="42"/>
      <c r="S27" s="41" t="str">
        <f t="shared" si="7"/>
        <v>*</v>
      </c>
      <c r="T27" s="40"/>
      <c r="U27" s="55"/>
      <c r="V27" s="55"/>
      <c r="W27" s="56"/>
      <c r="X27" s="55"/>
      <c r="Y27" s="55"/>
      <c r="Z27" s="56"/>
      <c r="AA27" s="55"/>
      <c r="AB27" s="55"/>
      <c r="AC27" s="56"/>
      <c r="AD27" s="55"/>
      <c r="AF27" s="55"/>
      <c r="AG27" s="55"/>
      <c r="AH27" s="56"/>
      <c r="AI27" s="55"/>
      <c r="AJ27" s="55"/>
      <c r="AK27" s="56"/>
      <c r="AL27" s="55"/>
      <c r="AM27" s="55"/>
      <c r="AN27" s="56"/>
      <c r="AO27" s="55"/>
    </row>
    <row r="28" spans="1:63" s="54" customFormat="1" ht="25.15" hidden="1" customHeight="1">
      <c r="A28" s="48">
        <v>6</v>
      </c>
      <c r="B28" s="53" t="s">
        <v>91</v>
      </c>
      <c r="C28" s="46" t="s">
        <v>62</v>
      </c>
      <c r="D28" s="45">
        <f t="shared" si="0"/>
        <v>0</v>
      </c>
      <c r="E28" s="43"/>
      <c r="F28" s="42"/>
      <c r="G28" s="41" t="str">
        <f t="shared" si="3"/>
        <v>*</v>
      </c>
      <c r="H28" s="44">
        <f t="shared" si="4"/>
        <v>0</v>
      </c>
      <c r="I28" s="38">
        <f t="shared" si="5"/>
        <v>0</v>
      </c>
      <c r="J28" s="43"/>
      <c r="K28" s="43"/>
      <c r="L28" s="43"/>
      <c r="M28" s="43"/>
      <c r="N28" s="43"/>
      <c r="O28" s="42"/>
      <c r="P28" s="41" t="str">
        <f t="shared" si="6"/>
        <v>*</v>
      </c>
      <c r="Q28" s="43"/>
      <c r="R28" s="42"/>
      <c r="S28" s="41" t="str">
        <f t="shared" si="7"/>
        <v>*</v>
      </c>
      <c r="T28" s="40"/>
      <c r="U28" s="55"/>
      <c r="V28" s="55"/>
      <c r="W28" s="56"/>
      <c r="X28" s="55"/>
      <c r="Y28" s="55"/>
      <c r="Z28" s="56"/>
      <c r="AA28" s="55"/>
      <c r="AB28" s="55"/>
      <c r="AC28" s="56"/>
      <c r="AD28" s="55"/>
      <c r="AF28" s="55"/>
      <c r="AG28" s="55"/>
      <c r="AH28" s="56"/>
      <c r="AI28" s="55"/>
      <c r="AJ28" s="55"/>
      <c r="AK28" s="56"/>
      <c r="AL28" s="55"/>
      <c r="AM28" s="55"/>
      <c r="AN28" s="56"/>
      <c r="AO28" s="55"/>
    </row>
    <row r="29" spans="1:63" s="54" customFormat="1" ht="25.15" customHeight="1">
      <c r="A29" s="48">
        <v>7</v>
      </c>
      <c r="B29" s="52" t="s">
        <v>90</v>
      </c>
      <c r="C29" s="46" t="s">
        <v>49</v>
      </c>
      <c r="D29" s="45">
        <f t="shared" si="0"/>
        <v>0</v>
      </c>
      <c r="E29" s="43"/>
      <c r="F29" s="42"/>
      <c r="G29" s="41" t="str">
        <f t="shared" si="3"/>
        <v>*</v>
      </c>
      <c r="H29" s="44">
        <f t="shared" si="4"/>
        <v>0</v>
      </c>
      <c r="I29" s="38">
        <f t="shared" si="5"/>
        <v>0</v>
      </c>
      <c r="J29" s="43"/>
      <c r="K29" s="43"/>
      <c r="L29" s="43"/>
      <c r="M29" s="43"/>
      <c r="N29" s="43"/>
      <c r="O29" s="42"/>
      <c r="P29" s="41" t="str">
        <f t="shared" si="6"/>
        <v>*</v>
      </c>
      <c r="Q29" s="43"/>
      <c r="R29" s="42"/>
      <c r="S29" s="41" t="str">
        <f t="shared" si="7"/>
        <v>*</v>
      </c>
      <c r="T29" s="40"/>
      <c r="U29" s="55"/>
      <c r="V29" s="55"/>
      <c r="W29" s="56"/>
      <c r="X29" s="55"/>
      <c r="Y29" s="55"/>
      <c r="Z29" s="56"/>
      <c r="AA29" s="55"/>
      <c r="AB29" s="55"/>
      <c r="AC29" s="56"/>
      <c r="AD29" s="55"/>
      <c r="AF29" s="55"/>
      <c r="AG29" s="55"/>
      <c r="AH29" s="56"/>
      <c r="AI29" s="55"/>
      <c r="AJ29" s="55"/>
      <c r="AK29" s="56"/>
      <c r="AL29" s="55"/>
      <c r="AM29" s="55"/>
      <c r="AN29" s="56"/>
      <c r="AO29" s="55"/>
    </row>
    <row r="30" spans="1:63" s="54" customFormat="1" ht="24.75" hidden="1" customHeight="1">
      <c r="A30" s="50">
        <v>8</v>
      </c>
      <c r="B30" s="49" t="s">
        <v>89</v>
      </c>
      <c r="C30" s="46" t="s">
        <v>55</v>
      </c>
      <c r="D30" s="45">
        <f t="shared" si="0"/>
        <v>0</v>
      </c>
      <c r="E30" s="43"/>
      <c r="F30" s="42"/>
      <c r="G30" s="41" t="str">
        <f t="shared" si="3"/>
        <v>*</v>
      </c>
      <c r="H30" s="44">
        <f t="shared" si="4"/>
        <v>0</v>
      </c>
      <c r="I30" s="38">
        <f t="shared" si="5"/>
        <v>0</v>
      </c>
      <c r="J30" s="43"/>
      <c r="K30" s="43"/>
      <c r="L30" s="43"/>
      <c r="M30" s="43"/>
      <c r="N30" s="43"/>
      <c r="O30" s="42"/>
      <c r="P30" s="41" t="str">
        <f t="shared" si="6"/>
        <v>*</v>
      </c>
      <c r="Q30" s="43"/>
      <c r="R30" s="42"/>
      <c r="S30" s="41" t="str">
        <f t="shared" si="7"/>
        <v>*</v>
      </c>
      <c r="T30" s="40"/>
      <c r="U30" s="55"/>
      <c r="V30" s="55"/>
      <c r="W30" s="56"/>
      <c r="X30" s="55"/>
      <c r="Y30" s="55"/>
      <c r="Z30" s="56"/>
      <c r="AA30" s="55"/>
      <c r="AB30" s="55"/>
      <c r="AC30" s="56"/>
      <c r="AD30" s="55"/>
      <c r="AF30" s="55"/>
      <c r="AG30" s="55"/>
      <c r="AH30" s="56"/>
      <c r="AI30" s="55"/>
      <c r="AJ30" s="55"/>
      <c r="AK30" s="56"/>
      <c r="AL30" s="55"/>
      <c r="AM30" s="55"/>
      <c r="AN30" s="56"/>
      <c r="AO30" s="55"/>
    </row>
    <row r="31" spans="1:63" s="54" customFormat="1" ht="25.15" hidden="1" customHeight="1">
      <c r="A31" s="50">
        <v>9</v>
      </c>
      <c r="B31" s="49" t="s">
        <v>88</v>
      </c>
      <c r="C31" s="46" t="s">
        <v>53</v>
      </c>
      <c r="D31" s="45">
        <f t="shared" si="0"/>
        <v>0</v>
      </c>
      <c r="E31" s="43"/>
      <c r="F31" s="42"/>
      <c r="G31" s="41" t="str">
        <f t="shared" si="3"/>
        <v>*</v>
      </c>
      <c r="H31" s="44">
        <f t="shared" si="4"/>
        <v>0</v>
      </c>
      <c r="I31" s="38">
        <f t="shared" si="5"/>
        <v>0</v>
      </c>
      <c r="J31" s="43"/>
      <c r="K31" s="43"/>
      <c r="L31" s="43"/>
      <c r="M31" s="43"/>
      <c r="N31" s="43"/>
      <c r="O31" s="42"/>
      <c r="P31" s="41" t="str">
        <f t="shared" si="6"/>
        <v>*</v>
      </c>
      <c r="Q31" s="43"/>
      <c r="R31" s="42"/>
      <c r="S31" s="41" t="str">
        <f t="shared" si="7"/>
        <v>*</v>
      </c>
      <c r="T31" s="40"/>
      <c r="U31" s="55"/>
      <c r="V31" s="55"/>
      <c r="W31" s="56"/>
      <c r="X31" s="55"/>
      <c r="Y31" s="55"/>
      <c r="Z31" s="56"/>
      <c r="AA31" s="55"/>
      <c r="AB31" s="55"/>
      <c r="AC31" s="56"/>
      <c r="AD31" s="55"/>
      <c r="AF31" s="55"/>
      <c r="AG31" s="55"/>
      <c r="AH31" s="56"/>
      <c r="AI31" s="55"/>
      <c r="AJ31" s="55"/>
      <c r="AK31" s="56"/>
      <c r="AL31" s="55"/>
      <c r="AM31" s="55"/>
      <c r="AN31" s="56"/>
      <c r="AO31" s="55"/>
    </row>
    <row r="32" spans="1:63" s="54" customFormat="1" ht="25.15" hidden="1" customHeight="1">
      <c r="A32" s="50">
        <v>10</v>
      </c>
      <c r="B32" s="52" t="s">
        <v>87</v>
      </c>
      <c r="C32" s="46" t="s">
        <v>66</v>
      </c>
      <c r="D32" s="45">
        <f t="shared" si="0"/>
        <v>0</v>
      </c>
      <c r="E32" s="43"/>
      <c r="F32" s="42"/>
      <c r="G32" s="41" t="str">
        <f t="shared" si="3"/>
        <v>*</v>
      </c>
      <c r="H32" s="44">
        <f t="shared" si="4"/>
        <v>0</v>
      </c>
      <c r="I32" s="38">
        <f t="shared" si="5"/>
        <v>0</v>
      </c>
      <c r="J32" s="43"/>
      <c r="K32" s="43"/>
      <c r="L32" s="43"/>
      <c r="M32" s="43"/>
      <c r="N32" s="43"/>
      <c r="O32" s="42"/>
      <c r="P32" s="41" t="str">
        <f t="shared" si="6"/>
        <v>*</v>
      </c>
      <c r="Q32" s="43"/>
      <c r="R32" s="42"/>
      <c r="S32" s="41" t="str">
        <f t="shared" si="7"/>
        <v>*</v>
      </c>
      <c r="T32" s="40"/>
      <c r="U32" s="55"/>
      <c r="V32" s="55"/>
      <c r="W32" s="56"/>
      <c r="X32" s="55"/>
      <c r="Y32" s="55"/>
      <c r="Z32" s="56"/>
      <c r="AA32" s="55"/>
      <c r="AB32" s="55"/>
      <c r="AC32" s="56"/>
      <c r="AD32" s="55"/>
      <c r="AF32" s="55"/>
      <c r="AG32" s="55"/>
      <c r="AH32" s="56"/>
      <c r="AI32" s="55"/>
      <c r="AJ32" s="55"/>
      <c r="AK32" s="56"/>
      <c r="AL32" s="55"/>
      <c r="AM32" s="55"/>
      <c r="AN32" s="56"/>
      <c r="AO32" s="55"/>
    </row>
    <row r="33" spans="1:41" s="54" customFormat="1" ht="25.15" hidden="1" customHeight="1">
      <c r="A33" s="50">
        <v>11</v>
      </c>
      <c r="B33" s="52" t="s">
        <v>86</v>
      </c>
      <c r="C33" s="46" t="s">
        <v>62</v>
      </c>
      <c r="D33" s="45">
        <f t="shared" si="0"/>
        <v>0</v>
      </c>
      <c r="E33" s="43"/>
      <c r="F33" s="42"/>
      <c r="G33" s="41" t="str">
        <f t="shared" si="3"/>
        <v>*</v>
      </c>
      <c r="H33" s="44">
        <f t="shared" si="4"/>
        <v>0</v>
      </c>
      <c r="I33" s="38">
        <f t="shared" si="5"/>
        <v>0</v>
      </c>
      <c r="J33" s="43"/>
      <c r="K33" s="43"/>
      <c r="L33" s="43"/>
      <c r="M33" s="43"/>
      <c r="N33" s="43"/>
      <c r="O33" s="42"/>
      <c r="P33" s="41" t="str">
        <f t="shared" si="6"/>
        <v>*</v>
      </c>
      <c r="Q33" s="43"/>
      <c r="R33" s="42"/>
      <c r="S33" s="41" t="str">
        <f t="shared" si="7"/>
        <v>*</v>
      </c>
      <c r="T33" s="40"/>
      <c r="U33" s="55"/>
      <c r="V33" s="55"/>
      <c r="W33" s="56"/>
      <c r="X33" s="55"/>
      <c r="Y33" s="55"/>
      <c r="Z33" s="56"/>
      <c r="AA33" s="55"/>
      <c r="AB33" s="55"/>
      <c r="AC33" s="56"/>
      <c r="AD33" s="55"/>
      <c r="AF33" s="55"/>
      <c r="AG33" s="55"/>
      <c r="AH33" s="56"/>
      <c r="AI33" s="55"/>
      <c r="AJ33" s="55"/>
      <c r="AK33" s="56"/>
      <c r="AL33" s="55"/>
      <c r="AM33" s="55"/>
      <c r="AN33" s="56"/>
      <c r="AO33" s="55"/>
    </row>
    <row r="34" spans="1:41" s="54" customFormat="1" ht="25.15" hidden="1" customHeight="1">
      <c r="A34" s="48">
        <v>12</v>
      </c>
      <c r="B34" s="53" t="s">
        <v>85</v>
      </c>
      <c r="C34" s="46" t="s">
        <v>62</v>
      </c>
      <c r="D34" s="45">
        <f t="shared" si="0"/>
        <v>0</v>
      </c>
      <c r="E34" s="43"/>
      <c r="F34" s="42"/>
      <c r="G34" s="41" t="str">
        <f t="shared" si="3"/>
        <v>*</v>
      </c>
      <c r="H34" s="44">
        <f t="shared" si="4"/>
        <v>0</v>
      </c>
      <c r="I34" s="38">
        <f t="shared" si="5"/>
        <v>0</v>
      </c>
      <c r="J34" s="43"/>
      <c r="K34" s="43"/>
      <c r="L34" s="43"/>
      <c r="M34" s="43"/>
      <c r="N34" s="43"/>
      <c r="O34" s="42"/>
      <c r="P34" s="41" t="str">
        <f t="shared" si="6"/>
        <v>*</v>
      </c>
      <c r="Q34" s="43"/>
      <c r="R34" s="42"/>
      <c r="S34" s="41" t="str">
        <f t="shared" si="7"/>
        <v>*</v>
      </c>
      <c r="T34" s="40"/>
      <c r="U34" s="55"/>
      <c r="V34" s="55"/>
      <c r="W34" s="56"/>
      <c r="X34" s="55"/>
      <c r="Y34" s="55"/>
      <c r="Z34" s="56"/>
      <c r="AA34" s="55"/>
      <c r="AB34" s="55"/>
      <c r="AC34" s="56"/>
      <c r="AD34" s="55"/>
      <c r="AF34" s="55"/>
      <c r="AG34" s="55"/>
      <c r="AH34" s="56"/>
      <c r="AI34" s="55"/>
      <c r="AJ34" s="55"/>
      <c r="AK34" s="56"/>
      <c r="AL34" s="55"/>
      <c r="AM34" s="55"/>
      <c r="AN34" s="56"/>
      <c r="AO34" s="55"/>
    </row>
    <row r="35" spans="1:41" s="54" customFormat="1" ht="25.15" hidden="1" customHeight="1">
      <c r="A35" s="48">
        <v>13</v>
      </c>
      <c r="B35" s="53" t="s">
        <v>84</v>
      </c>
      <c r="C35" s="46" t="s">
        <v>62</v>
      </c>
      <c r="D35" s="45">
        <f t="shared" si="0"/>
        <v>0</v>
      </c>
      <c r="E35" s="43"/>
      <c r="F35" s="42"/>
      <c r="G35" s="41" t="str">
        <f t="shared" si="3"/>
        <v>*</v>
      </c>
      <c r="H35" s="44">
        <f t="shared" si="4"/>
        <v>0</v>
      </c>
      <c r="I35" s="38">
        <f t="shared" si="5"/>
        <v>0</v>
      </c>
      <c r="J35" s="43"/>
      <c r="K35" s="43"/>
      <c r="L35" s="43"/>
      <c r="M35" s="43"/>
      <c r="N35" s="43"/>
      <c r="O35" s="42"/>
      <c r="P35" s="41" t="str">
        <f t="shared" si="6"/>
        <v>*</v>
      </c>
      <c r="Q35" s="43"/>
      <c r="R35" s="42"/>
      <c r="S35" s="41" t="str">
        <f t="shared" si="7"/>
        <v>*</v>
      </c>
      <c r="T35" s="40"/>
      <c r="U35" s="55"/>
      <c r="V35" s="55"/>
      <c r="W35" s="56"/>
      <c r="X35" s="55"/>
      <c r="Y35" s="55"/>
      <c r="Z35" s="56"/>
      <c r="AA35" s="55"/>
      <c r="AB35" s="55"/>
      <c r="AC35" s="56"/>
      <c r="AD35" s="55"/>
      <c r="AF35" s="55"/>
      <c r="AG35" s="55"/>
      <c r="AH35" s="56"/>
      <c r="AI35" s="55"/>
      <c r="AJ35" s="55"/>
      <c r="AK35" s="56"/>
      <c r="AL35" s="55"/>
      <c r="AM35" s="55"/>
      <c r="AN35" s="56"/>
      <c r="AO35" s="55"/>
    </row>
    <row r="36" spans="1:41" s="54" customFormat="1" ht="25.15" hidden="1" customHeight="1">
      <c r="A36" s="48">
        <v>14</v>
      </c>
      <c r="B36" s="53" t="s">
        <v>83</v>
      </c>
      <c r="C36" s="46" t="s">
        <v>62</v>
      </c>
      <c r="D36" s="45">
        <f t="shared" si="0"/>
        <v>0</v>
      </c>
      <c r="E36" s="43"/>
      <c r="F36" s="42"/>
      <c r="G36" s="41" t="str">
        <f t="shared" si="3"/>
        <v>*</v>
      </c>
      <c r="H36" s="44">
        <f t="shared" si="4"/>
        <v>0</v>
      </c>
      <c r="I36" s="38">
        <f t="shared" si="5"/>
        <v>0</v>
      </c>
      <c r="J36" s="43"/>
      <c r="K36" s="43"/>
      <c r="L36" s="43"/>
      <c r="M36" s="43"/>
      <c r="N36" s="43"/>
      <c r="O36" s="42"/>
      <c r="P36" s="41" t="str">
        <f t="shared" si="6"/>
        <v>*</v>
      </c>
      <c r="Q36" s="43"/>
      <c r="R36" s="42"/>
      <c r="S36" s="41" t="str">
        <f t="shared" si="7"/>
        <v>*</v>
      </c>
      <c r="T36" s="40"/>
      <c r="U36" s="55"/>
      <c r="V36" s="55"/>
      <c r="W36" s="56"/>
      <c r="X36" s="55"/>
      <c r="Y36" s="55"/>
      <c r="Z36" s="56"/>
      <c r="AA36" s="55"/>
      <c r="AB36" s="55"/>
      <c r="AC36" s="56"/>
      <c r="AD36" s="55"/>
      <c r="AF36" s="55"/>
      <c r="AG36" s="55"/>
      <c r="AH36" s="56"/>
      <c r="AI36" s="55"/>
      <c r="AJ36" s="55"/>
      <c r="AK36" s="56"/>
      <c r="AL36" s="55"/>
      <c r="AM36" s="55"/>
      <c r="AN36" s="56"/>
      <c r="AO36" s="55"/>
    </row>
    <row r="37" spans="1:41" s="54" customFormat="1" ht="25.15" hidden="1" customHeight="1">
      <c r="A37" s="48">
        <v>15</v>
      </c>
      <c r="B37" s="53" t="s">
        <v>82</v>
      </c>
      <c r="C37" s="46" t="s">
        <v>62</v>
      </c>
      <c r="D37" s="45">
        <f t="shared" si="0"/>
        <v>0</v>
      </c>
      <c r="E37" s="43"/>
      <c r="F37" s="42"/>
      <c r="G37" s="41" t="str">
        <f t="shared" si="3"/>
        <v>*</v>
      </c>
      <c r="H37" s="44">
        <f t="shared" si="4"/>
        <v>0</v>
      </c>
      <c r="I37" s="38">
        <f t="shared" si="5"/>
        <v>0</v>
      </c>
      <c r="J37" s="43"/>
      <c r="K37" s="43"/>
      <c r="L37" s="43"/>
      <c r="M37" s="43"/>
      <c r="N37" s="43"/>
      <c r="O37" s="42"/>
      <c r="P37" s="41" t="str">
        <f t="shared" si="6"/>
        <v>*</v>
      </c>
      <c r="Q37" s="43"/>
      <c r="R37" s="42"/>
      <c r="S37" s="41" t="str">
        <f t="shared" si="7"/>
        <v>*</v>
      </c>
      <c r="T37" s="40"/>
      <c r="U37" s="55"/>
      <c r="V37" s="55"/>
      <c r="W37" s="56"/>
      <c r="X37" s="55"/>
      <c r="Y37" s="55"/>
      <c r="Z37" s="56"/>
      <c r="AA37" s="55"/>
      <c r="AB37" s="55"/>
      <c r="AC37" s="56"/>
      <c r="AD37" s="55"/>
      <c r="AF37" s="55"/>
      <c r="AG37" s="55"/>
      <c r="AH37" s="56"/>
      <c r="AI37" s="55"/>
      <c r="AJ37" s="55"/>
      <c r="AK37" s="56"/>
      <c r="AL37" s="55"/>
      <c r="AM37" s="55"/>
      <c r="AN37" s="56"/>
      <c r="AO37" s="55"/>
    </row>
    <row r="38" spans="1:41" ht="25.15" hidden="1" customHeight="1">
      <c r="A38" s="50">
        <v>16</v>
      </c>
      <c r="B38" s="52" t="s">
        <v>81</v>
      </c>
      <c r="C38" s="46" t="s">
        <v>62</v>
      </c>
      <c r="D38" s="45">
        <f t="shared" si="0"/>
        <v>0</v>
      </c>
      <c r="E38" s="43"/>
      <c r="F38" s="42"/>
      <c r="G38" s="41" t="str">
        <f t="shared" si="3"/>
        <v>*</v>
      </c>
      <c r="H38" s="44">
        <f t="shared" si="4"/>
        <v>0</v>
      </c>
      <c r="I38" s="38">
        <f t="shared" si="5"/>
        <v>0</v>
      </c>
      <c r="J38" s="43"/>
      <c r="K38" s="43"/>
      <c r="L38" s="43"/>
      <c r="M38" s="43"/>
      <c r="N38" s="43"/>
      <c r="O38" s="42"/>
      <c r="P38" s="41" t="str">
        <f t="shared" si="6"/>
        <v>*</v>
      </c>
      <c r="Q38" s="43"/>
      <c r="R38" s="42"/>
      <c r="S38" s="41" t="str">
        <f t="shared" si="7"/>
        <v>*</v>
      </c>
      <c r="T38" s="40"/>
    </row>
    <row r="39" spans="1:41" ht="18" hidden="1">
      <c r="A39" s="50">
        <v>17</v>
      </c>
      <c r="B39" s="49" t="s">
        <v>80</v>
      </c>
      <c r="C39" s="46" t="s">
        <v>62</v>
      </c>
      <c r="D39" s="45">
        <f t="shared" ref="D39:D62" si="8">F39+O39+R39</f>
        <v>0</v>
      </c>
      <c r="E39" s="43"/>
      <c r="F39" s="42"/>
      <c r="G39" s="41" t="str">
        <f t="shared" si="3"/>
        <v>*</v>
      </c>
      <c r="H39" s="44">
        <f t="shared" si="4"/>
        <v>0</v>
      </c>
      <c r="I39" s="38">
        <f t="shared" si="5"/>
        <v>0</v>
      </c>
      <c r="J39" s="43"/>
      <c r="K39" s="43"/>
      <c r="L39" s="43"/>
      <c r="M39" s="43"/>
      <c r="N39" s="43"/>
      <c r="O39" s="42"/>
      <c r="P39" s="41" t="str">
        <f t="shared" si="6"/>
        <v>*</v>
      </c>
      <c r="Q39" s="43"/>
      <c r="R39" s="42"/>
      <c r="S39" s="41" t="str">
        <f t="shared" si="7"/>
        <v>*</v>
      </c>
      <c r="T39" s="40"/>
    </row>
    <row r="40" spans="1:41" ht="18" hidden="1">
      <c r="A40" s="48">
        <v>18</v>
      </c>
      <c r="B40" s="53" t="s">
        <v>79</v>
      </c>
      <c r="C40" s="46" t="s">
        <v>78</v>
      </c>
      <c r="D40" s="45">
        <f t="shared" si="8"/>
        <v>0</v>
      </c>
      <c r="E40" s="43"/>
      <c r="F40" s="42"/>
      <c r="G40" s="41" t="str">
        <f t="shared" si="3"/>
        <v>*</v>
      </c>
      <c r="H40" s="44">
        <f t="shared" si="4"/>
        <v>0</v>
      </c>
      <c r="I40" s="38">
        <f t="shared" si="5"/>
        <v>0</v>
      </c>
      <c r="J40" s="43"/>
      <c r="K40" s="43"/>
      <c r="L40" s="43"/>
      <c r="M40" s="43"/>
      <c r="N40" s="43"/>
      <c r="O40" s="42"/>
      <c r="P40" s="41" t="str">
        <f t="shared" si="6"/>
        <v>*</v>
      </c>
      <c r="Q40" s="43"/>
      <c r="R40" s="42"/>
      <c r="S40" s="41" t="str">
        <f t="shared" si="7"/>
        <v>*</v>
      </c>
      <c r="T40" s="40"/>
    </row>
    <row r="41" spans="1:41" ht="18" hidden="1">
      <c r="A41" s="48">
        <v>19</v>
      </c>
      <c r="B41" s="53" t="s">
        <v>77</v>
      </c>
      <c r="C41" s="46" t="s">
        <v>62</v>
      </c>
      <c r="D41" s="45">
        <f t="shared" si="8"/>
        <v>0</v>
      </c>
      <c r="E41" s="43"/>
      <c r="F41" s="42"/>
      <c r="G41" s="41" t="str">
        <f t="shared" si="3"/>
        <v>*</v>
      </c>
      <c r="H41" s="44">
        <f t="shared" si="4"/>
        <v>0</v>
      </c>
      <c r="I41" s="38">
        <f t="shared" si="5"/>
        <v>0</v>
      </c>
      <c r="J41" s="43"/>
      <c r="K41" s="43"/>
      <c r="L41" s="43"/>
      <c r="M41" s="43"/>
      <c r="N41" s="43"/>
      <c r="O41" s="42"/>
      <c r="P41" s="41" t="str">
        <f t="shared" si="6"/>
        <v>*</v>
      </c>
      <c r="Q41" s="43"/>
      <c r="R41" s="42"/>
      <c r="S41" s="41" t="str">
        <f t="shared" si="7"/>
        <v>*</v>
      </c>
      <c r="T41" s="40"/>
    </row>
    <row r="42" spans="1:41" ht="18" hidden="1">
      <c r="A42" s="48">
        <v>20</v>
      </c>
      <c r="B42" s="53" t="s">
        <v>76</v>
      </c>
      <c r="C42" s="46" t="s">
        <v>55</v>
      </c>
      <c r="D42" s="45">
        <f t="shared" si="8"/>
        <v>0</v>
      </c>
      <c r="E42" s="43"/>
      <c r="F42" s="42"/>
      <c r="G42" s="41" t="str">
        <f t="shared" si="3"/>
        <v>*</v>
      </c>
      <c r="H42" s="44">
        <f t="shared" si="4"/>
        <v>0</v>
      </c>
      <c r="I42" s="38">
        <f t="shared" si="5"/>
        <v>0</v>
      </c>
      <c r="J42" s="43"/>
      <c r="K42" s="43"/>
      <c r="L42" s="43"/>
      <c r="M42" s="43"/>
      <c r="N42" s="43"/>
      <c r="O42" s="42"/>
      <c r="P42" s="41" t="str">
        <f t="shared" si="6"/>
        <v>*</v>
      </c>
      <c r="Q42" s="43"/>
      <c r="R42" s="42"/>
      <c r="S42" s="41" t="str">
        <f t="shared" si="7"/>
        <v>*</v>
      </c>
      <c r="T42" s="40"/>
    </row>
    <row r="43" spans="1:41" ht="18">
      <c r="A43" s="48">
        <v>22</v>
      </c>
      <c r="B43" s="49" t="s">
        <v>75</v>
      </c>
      <c r="C43" s="46" t="s">
        <v>55</v>
      </c>
      <c r="D43" s="45">
        <f t="shared" si="8"/>
        <v>0</v>
      </c>
      <c r="E43" s="43"/>
      <c r="F43" s="42"/>
      <c r="G43" s="41" t="str">
        <f t="shared" si="3"/>
        <v>*</v>
      </c>
      <c r="H43" s="44">
        <f t="shared" si="4"/>
        <v>0</v>
      </c>
      <c r="I43" s="38">
        <f t="shared" si="5"/>
        <v>0</v>
      </c>
      <c r="J43" s="43"/>
      <c r="K43" s="43"/>
      <c r="L43" s="43"/>
      <c r="M43" s="43"/>
      <c r="N43" s="43"/>
      <c r="O43" s="42"/>
      <c r="P43" s="41" t="str">
        <f t="shared" si="6"/>
        <v>*</v>
      </c>
      <c r="Q43" s="43"/>
      <c r="R43" s="42"/>
      <c r="S43" s="41" t="str">
        <f t="shared" si="7"/>
        <v>*</v>
      </c>
      <c r="T43" s="40"/>
    </row>
    <row r="44" spans="1:41" ht="31.5">
      <c r="A44" s="48">
        <v>26</v>
      </c>
      <c r="B44" s="51" t="s">
        <v>74</v>
      </c>
      <c r="C44" s="46" t="s">
        <v>62</v>
      </c>
      <c r="D44" s="45">
        <f t="shared" si="8"/>
        <v>0</v>
      </c>
      <c r="E44" s="43"/>
      <c r="F44" s="42"/>
      <c r="G44" s="41" t="str">
        <f t="shared" si="3"/>
        <v>*</v>
      </c>
      <c r="H44" s="44">
        <f t="shared" si="4"/>
        <v>0</v>
      </c>
      <c r="I44" s="38">
        <f t="shared" si="5"/>
        <v>0</v>
      </c>
      <c r="J44" s="43"/>
      <c r="K44" s="43"/>
      <c r="L44" s="43"/>
      <c r="M44" s="43"/>
      <c r="N44" s="43"/>
      <c r="O44" s="42"/>
      <c r="P44" s="41" t="str">
        <f t="shared" si="6"/>
        <v>*</v>
      </c>
      <c r="Q44" s="43"/>
      <c r="R44" s="42"/>
      <c r="S44" s="41" t="str">
        <f t="shared" si="7"/>
        <v>*</v>
      </c>
      <c r="T44" s="40"/>
    </row>
    <row r="45" spans="1:41" ht="18" hidden="1">
      <c r="A45" s="50">
        <v>27</v>
      </c>
      <c r="B45" s="49" t="s">
        <v>73</v>
      </c>
      <c r="C45" s="46" t="s">
        <v>53</v>
      </c>
      <c r="D45" s="45">
        <f t="shared" si="8"/>
        <v>0</v>
      </c>
      <c r="E45" s="43"/>
      <c r="F45" s="42"/>
      <c r="G45" s="41" t="str">
        <f t="shared" ref="G45:G62" si="9">IF(F45=0,"*",H45/F45)</f>
        <v>*</v>
      </c>
      <c r="H45" s="44">
        <f t="shared" ref="H45:H62" si="10">I45+M45+N45</f>
        <v>0</v>
      </c>
      <c r="I45" s="38">
        <f t="shared" ref="I45:I62" si="11">J45+K45+L45</f>
        <v>0</v>
      </c>
      <c r="J45" s="43"/>
      <c r="K45" s="43"/>
      <c r="L45" s="43"/>
      <c r="M45" s="43"/>
      <c r="N45" s="43"/>
      <c r="O45" s="42"/>
      <c r="P45" s="41" t="str">
        <f t="shared" ref="P45:P62" si="12">IF(O45=0,"*",Q45/O45)</f>
        <v>*</v>
      </c>
      <c r="Q45" s="43"/>
      <c r="R45" s="42"/>
      <c r="S45" s="41" t="str">
        <f t="shared" ref="S45:S62" si="13">IF(R45=0,"*",T45/R45)</f>
        <v>*</v>
      </c>
      <c r="T45" s="40"/>
    </row>
    <row r="46" spans="1:41" ht="18" hidden="1">
      <c r="A46" s="50">
        <v>28</v>
      </c>
      <c r="B46" s="49" t="s">
        <v>72</v>
      </c>
      <c r="C46" s="46" t="s">
        <v>53</v>
      </c>
      <c r="D46" s="45">
        <f t="shared" si="8"/>
        <v>0</v>
      </c>
      <c r="E46" s="43"/>
      <c r="F46" s="42"/>
      <c r="G46" s="41" t="str">
        <f t="shared" si="9"/>
        <v>*</v>
      </c>
      <c r="H46" s="44">
        <f t="shared" si="10"/>
        <v>0</v>
      </c>
      <c r="I46" s="38">
        <f t="shared" si="11"/>
        <v>0</v>
      </c>
      <c r="J46" s="43"/>
      <c r="K46" s="43"/>
      <c r="L46" s="43"/>
      <c r="M46" s="43"/>
      <c r="N46" s="43"/>
      <c r="O46" s="42"/>
      <c r="P46" s="41" t="str">
        <f t="shared" si="12"/>
        <v>*</v>
      </c>
      <c r="Q46" s="43"/>
      <c r="R46" s="42"/>
      <c r="S46" s="41" t="str">
        <f t="shared" si="13"/>
        <v>*</v>
      </c>
      <c r="T46" s="40"/>
    </row>
    <row r="47" spans="1:41" ht="18" hidden="1">
      <c r="A47" s="50">
        <v>29</v>
      </c>
      <c r="B47" s="52" t="s">
        <v>71</v>
      </c>
      <c r="C47" s="46" t="s">
        <v>55</v>
      </c>
      <c r="D47" s="45">
        <f t="shared" si="8"/>
        <v>0</v>
      </c>
      <c r="E47" s="43"/>
      <c r="F47" s="42"/>
      <c r="G47" s="41" t="str">
        <f t="shared" si="9"/>
        <v>*</v>
      </c>
      <c r="H47" s="44">
        <f t="shared" si="10"/>
        <v>0</v>
      </c>
      <c r="I47" s="38">
        <f t="shared" si="11"/>
        <v>0</v>
      </c>
      <c r="J47" s="43"/>
      <c r="K47" s="43"/>
      <c r="L47" s="43"/>
      <c r="M47" s="43"/>
      <c r="N47" s="43"/>
      <c r="O47" s="42"/>
      <c r="P47" s="41" t="str">
        <f t="shared" si="12"/>
        <v>*</v>
      </c>
      <c r="Q47" s="43"/>
      <c r="R47" s="42"/>
      <c r="S47" s="41" t="str">
        <f t="shared" si="13"/>
        <v>*</v>
      </c>
      <c r="T47" s="40"/>
    </row>
    <row r="48" spans="1:41" ht="18" hidden="1">
      <c r="A48" s="50">
        <v>30</v>
      </c>
      <c r="B48" s="49" t="s">
        <v>70</v>
      </c>
      <c r="C48" s="46" t="s">
        <v>55</v>
      </c>
      <c r="D48" s="45">
        <f t="shared" si="8"/>
        <v>0</v>
      </c>
      <c r="E48" s="43"/>
      <c r="F48" s="42"/>
      <c r="G48" s="41" t="str">
        <f t="shared" si="9"/>
        <v>*</v>
      </c>
      <c r="H48" s="44">
        <f t="shared" si="10"/>
        <v>0</v>
      </c>
      <c r="I48" s="38">
        <f t="shared" si="11"/>
        <v>0</v>
      </c>
      <c r="J48" s="43"/>
      <c r="K48" s="43"/>
      <c r="L48" s="43"/>
      <c r="M48" s="43"/>
      <c r="N48" s="43"/>
      <c r="O48" s="42"/>
      <c r="P48" s="41" t="str">
        <f t="shared" si="12"/>
        <v>*</v>
      </c>
      <c r="Q48" s="43"/>
      <c r="R48" s="42"/>
      <c r="S48" s="41" t="str">
        <f t="shared" si="13"/>
        <v>*</v>
      </c>
      <c r="T48" s="40"/>
    </row>
    <row r="49" spans="1:20" ht="18" hidden="1">
      <c r="A49" s="50">
        <v>31</v>
      </c>
      <c r="B49" s="49" t="s">
        <v>69</v>
      </c>
      <c r="C49" s="46" t="s">
        <v>53</v>
      </c>
      <c r="D49" s="45">
        <f t="shared" si="8"/>
        <v>0</v>
      </c>
      <c r="E49" s="43"/>
      <c r="F49" s="42"/>
      <c r="G49" s="41" t="str">
        <f t="shared" si="9"/>
        <v>*</v>
      </c>
      <c r="H49" s="44">
        <f t="shared" si="10"/>
        <v>0</v>
      </c>
      <c r="I49" s="38">
        <f t="shared" si="11"/>
        <v>0</v>
      </c>
      <c r="J49" s="43"/>
      <c r="K49" s="43"/>
      <c r="L49" s="43"/>
      <c r="M49" s="43"/>
      <c r="N49" s="43"/>
      <c r="O49" s="42"/>
      <c r="P49" s="41" t="str">
        <f t="shared" si="12"/>
        <v>*</v>
      </c>
      <c r="Q49" s="43"/>
      <c r="R49" s="42"/>
      <c r="S49" s="41" t="str">
        <f t="shared" si="13"/>
        <v>*</v>
      </c>
      <c r="T49" s="40"/>
    </row>
    <row r="50" spans="1:20" ht="18" hidden="1">
      <c r="A50" s="48">
        <v>35</v>
      </c>
      <c r="B50" s="52" t="s">
        <v>68</v>
      </c>
      <c r="C50" s="46" t="s">
        <v>53</v>
      </c>
      <c r="D50" s="45">
        <f t="shared" si="8"/>
        <v>0</v>
      </c>
      <c r="E50" s="43"/>
      <c r="F50" s="42"/>
      <c r="G50" s="41" t="str">
        <f t="shared" si="9"/>
        <v>*</v>
      </c>
      <c r="H50" s="44">
        <f t="shared" si="10"/>
        <v>0</v>
      </c>
      <c r="I50" s="38">
        <f t="shared" si="11"/>
        <v>0</v>
      </c>
      <c r="J50" s="43"/>
      <c r="K50" s="43"/>
      <c r="L50" s="43"/>
      <c r="M50" s="43"/>
      <c r="N50" s="43"/>
      <c r="O50" s="42"/>
      <c r="P50" s="41" t="str">
        <f t="shared" si="12"/>
        <v>*</v>
      </c>
      <c r="Q50" s="43"/>
      <c r="R50" s="42"/>
      <c r="S50" s="41" t="str">
        <f t="shared" si="13"/>
        <v>*</v>
      </c>
      <c r="T50" s="40"/>
    </row>
    <row r="51" spans="1:20" ht="18" hidden="1">
      <c r="A51" s="50">
        <v>41</v>
      </c>
      <c r="B51" s="49" t="s">
        <v>67</v>
      </c>
      <c r="C51" s="46" t="s">
        <v>66</v>
      </c>
      <c r="D51" s="45">
        <f t="shared" si="8"/>
        <v>0</v>
      </c>
      <c r="E51" s="43"/>
      <c r="F51" s="42"/>
      <c r="G51" s="41" t="str">
        <f t="shared" si="9"/>
        <v>*</v>
      </c>
      <c r="H51" s="44">
        <f t="shared" si="10"/>
        <v>0</v>
      </c>
      <c r="I51" s="38">
        <f t="shared" si="11"/>
        <v>0</v>
      </c>
      <c r="J51" s="43"/>
      <c r="K51" s="43"/>
      <c r="L51" s="43"/>
      <c r="M51" s="43"/>
      <c r="N51" s="43"/>
      <c r="O51" s="42"/>
      <c r="P51" s="41" t="str">
        <f t="shared" si="12"/>
        <v>*</v>
      </c>
      <c r="Q51" s="43"/>
      <c r="R51" s="42"/>
      <c r="S51" s="41" t="str">
        <f t="shared" si="13"/>
        <v>*</v>
      </c>
      <c r="T51" s="40"/>
    </row>
    <row r="52" spans="1:20" ht="18">
      <c r="A52" s="50">
        <v>45</v>
      </c>
      <c r="B52" s="49" t="s">
        <v>65</v>
      </c>
      <c r="C52" s="46" t="s">
        <v>53</v>
      </c>
      <c r="D52" s="45">
        <f t="shared" si="8"/>
        <v>750</v>
      </c>
      <c r="E52" s="43"/>
      <c r="F52" s="42">
        <v>750</v>
      </c>
      <c r="G52" s="41">
        <f t="shared" si="9"/>
        <v>1.4706666666666666</v>
      </c>
      <c r="H52" s="44">
        <f t="shared" si="10"/>
        <v>1103</v>
      </c>
      <c r="I52" s="38">
        <f t="shared" si="11"/>
        <v>1103</v>
      </c>
      <c r="J52" s="43"/>
      <c r="K52" s="43">
        <v>1103</v>
      </c>
      <c r="L52" s="43"/>
      <c r="M52" s="43"/>
      <c r="N52" s="43"/>
      <c r="O52" s="42"/>
      <c r="P52" s="41" t="str">
        <f t="shared" si="12"/>
        <v>*</v>
      </c>
      <c r="Q52" s="43"/>
      <c r="R52" s="42"/>
      <c r="S52" s="41" t="str">
        <f t="shared" si="13"/>
        <v>*</v>
      </c>
      <c r="T52" s="40"/>
    </row>
    <row r="53" spans="1:20" ht="18" hidden="1">
      <c r="A53" s="50">
        <v>46</v>
      </c>
      <c r="B53" s="53" t="s">
        <v>64</v>
      </c>
      <c r="C53" s="46" t="s">
        <v>53</v>
      </c>
      <c r="D53" s="45">
        <f t="shared" si="8"/>
        <v>0</v>
      </c>
      <c r="E53" s="43"/>
      <c r="F53" s="42"/>
      <c r="G53" s="41" t="str">
        <f t="shared" si="9"/>
        <v>*</v>
      </c>
      <c r="H53" s="44">
        <f t="shared" si="10"/>
        <v>0</v>
      </c>
      <c r="I53" s="38">
        <f t="shared" si="11"/>
        <v>0</v>
      </c>
      <c r="J53" s="43"/>
      <c r="K53" s="43"/>
      <c r="L53" s="43"/>
      <c r="M53" s="43"/>
      <c r="N53" s="43"/>
      <c r="O53" s="42"/>
      <c r="P53" s="41" t="str">
        <f t="shared" si="12"/>
        <v>*</v>
      </c>
      <c r="Q53" s="43"/>
      <c r="R53" s="42"/>
      <c r="S53" s="41" t="str">
        <f t="shared" si="13"/>
        <v>*</v>
      </c>
      <c r="T53" s="40"/>
    </row>
    <row r="54" spans="1:20" ht="18" hidden="1">
      <c r="A54" s="48">
        <v>47</v>
      </c>
      <c r="B54" s="53" t="s">
        <v>63</v>
      </c>
      <c r="C54" s="46" t="s">
        <v>62</v>
      </c>
      <c r="D54" s="45">
        <f t="shared" si="8"/>
        <v>0</v>
      </c>
      <c r="E54" s="43"/>
      <c r="F54" s="42"/>
      <c r="G54" s="41" t="str">
        <f t="shared" si="9"/>
        <v>*</v>
      </c>
      <c r="H54" s="44">
        <f t="shared" si="10"/>
        <v>0</v>
      </c>
      <c r="I54" s="38">
        <f t="shared" si="11"/>
        <v>0</v>
      </c>
      <c r="J54" s="43"/>
      <c r="K54" s="43"/>
      <c r="L54" s="43"/>
      <c r="M54" s="43"/>
      <c r="N54" s="43"/>
      <c r="O54" s="42"/>
      <c r="P54" s="41" t="str">
        <f t="shared" si="12"/>
        <v>*</v>
      </c>
      <c r="Q54" s="43"/>
      <c r="R54" s="42"/>
      <c r="S54" s="41" t="str">
        <f t="shared" si="13"/>
        <v>*</v>
      </c>
      <c r="T54" s="40"/>
    </row>
    <row r="55" spans="1:20" ht="18" hidden="1">
      <c r="A55" s="48">
        <v>48</v>
      </c>
      <c r="B55" s="53" t="s">
        <v>61</v>
      </c>
      <c r="C55" s="46" t="s">
        <v>53</v>
      </c>
      <c r="D55" s="45">
        <f t="shared" si="8"/>
        <v>0</v>
      </c>
      <c r="E55" s="43"/>
      <c r="F55" s="42"/>
      <c r="G55" s="41" t="str">
        <f t="shared" si="9"/>
        <v>*</v>
      </c>
      <c r="H55" s="44">
        <f t="shared" si="10"/>
        <v>0</v>
      </c>
      <c r="I55" s="38">
        <f t="shared" si="11"/>
        <v>0</v>
      </c>
      <c r="J55" s="43"/>
      <c r="K55" s="43"/>
      <c r="L55" s="43"/>
      <c r="M55" s="43"/>
      <c r="N55" s="43"/>
      <c r="O55" s="42"/>
      <c r="P55" s="41" t="str">
        <f t="shared" si="12"/>
        <v>*</v>
      </c>
      <c r="Q55" s="43"/>
      <c r="R55" s="42"/>
      <c r="S55" s="41" t="str">
        <f t="shared" si="13"/>
        <v>*</v>
      </c>
      <c r="T55" s="40"/>
    </row>
    <row r="56" spans="1:20" ht="18" hidden="1">
      <c r="A56" s="48">
        <v>49</v>
      </c>
      <c r="B56" s="52" t="s">
        <v>60</v>
      </c>
      <c r="C56" s="46" t="s">
        <v>55</v>
      </c>
      <c r="D56" s="45">
        <f t="shared" si="8"/>
        <v>0</v>
      </c>
      <c r="E56" s="43"/>
      <c r="F56" s="42"/>
      <c r="G56" s="41" t="str">
        <f t="shared" si="9"/>
        <v>*</v>
      </c>
      <c r="H56" s="44">
        <f t="shared" si="10"/>
        <v>0</v>
      </c>
      <c r="I56" s="38">
        <f t="shared" si="11"/>
        <v>0</v>
      </c>
      <c r="J56" s="43"/>
      <c r="K56" s="43"/>
      <c r="L56" s="43"/>
      <c r="M56" s="43"/>
      <c r="N56" s="43"/>
      <c r="O56" s="42"/>
      <c r="P56" s="41" t="str">
        <f t="shared" si="12"/>
        <v>*</v>
      </c>
      <c r="Q56" s="43"/>
      <c r="R56" s="42"/>
      <c r="S56" s="41" t="str">
        <f t="shared" si="13"/>
        <v>*</v>
      </c>
      <c r="T56" s="40"/>
    </row>
    <row r="57" spans="1:20" ht="18" hidden="1">
      <c r="A57" s="50">
        <v>50</v>
      </c>
      <c r="B57" s="49" t="s">
        <v>59</v>
      </c>
      <c r="C57" s="46" t="s">
        <v>57</v>
      </c>
      <c r="D57" s="45">
        <f t="shared" si="8"/>
        <v>0</v>
      </c>
      <c r="E57" s="43"/>
      <c r="F57" s="42"/>
      <c r="G57" s="41" t="str">
        <f t="shared" si="9"/>
        <v>*</v>
      </c>
      <c r="H57" s="44">
        <f t="shared" si="10"/>
        <v>0</v>
      </c>
      <c r="I57" s="38">
        <f t="shared" si="11"/>
        <v>0</v>
      </c>
      <c r="J57" s="43"/>
      <c r="K57" s="43"/>
      <c r="L57" s="43"/>
      <c r="M57" s="43"/>
      <c r="N57" s="43"/>
      <c r="O57" s="42"/>
      <c r="P57" s="41" t="str">
        <f t="shared" si="12"/>
        <v>*</v>
      </c>
      <c r="Q57" s="43"/>
      <c r="R57" s="42"/>
      <c r="S57" s="41" t="str">
        <f t="shared" si="13"/>
        <v>*</v>
      </c>
      <c r="T57" s="40"/>
    </row>
    <row r="58" spans="1:20" ht="18" hidden="1">
      <c r="A58" s="50">
        <v>51</v>
      </c>
      <c r="B58" s="49" t="s">
        <v>58</v>
      </c>
      <c r="C58" s="46" t="s">
        <v>57</v>
      </c>
      <c r="D58" s="45">
        <f t="shared" si="8"/>
        <v>0</v>
      </c>
      <c r="E58" s="43"/>
      <c r="F58" s="42"/>
      <c r="G58" s="41" t="str">
        <f t="shared" si="9"/>
        <v>*</v>
      </c>
      <c r="H58" s="44">
        <f t="shared" si="10"/>
        <v>0</v>
      </c>
      <c r="I58" s="38">
        <f t="shared" si="11"/>
        <v>0</v>
      </c>
      <c r="J58" s="43"/>
      <c r="K58" s="43"/>
      <c r="L58" s="43"/>
      <c r="M58" s="43"/>
      <c r="N58" s="43"/>
      <c r="O58" s="42"/>
      <c r="P58" s="41" t="str">
        <f t="shared" si="12"/>
        <v>*</v>
      </c>
      <c r="Q58" s="43"/>
      <c r="R58" s="42"/>
      <c r="S58" s="41" t="str">
        <f t="shared" si="13"/>
        <v>*</v>
      </c>
      <c r="T58" s="40"/>
    </row>
    <row r="59" spans="1:20" ht="18">
      <c r="A59" s="50">
        <v>52</v>
      </c>
      <c r="B59" s="51" t="s">
        <v>56</v>
      </c>
      <c r="C59" s="46" t="s">
        <v>55</v>
      </c>
      <c r="D59" s="45">
        <f t="shared" si="8"/>
        <v>0</v>
      </c>
      <c r="E59" s="43"/>
      <c r="F59" s="42"/>
      <c r="G59" s="41" t="str">
        <f t="shared" si="9"/>
        <v>*</v>
      </c>
      <c r="H59" s="44">
        <f t="shared" si="10"/>
        <v>0</v>
      </c>
      <c r="I59" s="38">
        <f t="shared" si="11"/>
        <v>0</v>
      </c>
      <c r="J59" s="43"/>
      <c r="K59" s="43"/>
      <c r="L59" s="43"/>
      <c r="M59" s="43"/>
      <c r="N59" s="43"/>
      <c r="O59" s="42"/>
      <c r="P59" s="41" t="str">
        <f t="shared" si="12"/>
        <v>*</v>
      </c>
      <c r="Q59" s="43"/>
      <c r="R59" s="42"/>
      <c r="S59" s="41" t="str">
        <f t="shared" si="13"/>
        <v>*</v>
      </c>
      <c r="T59" s="40"/>
    </row>
    <row r="60" spans="1:20" ht="18">
      <c r="A60" s="50">
        <v>53</v>
      </c>
      <c r="B60" s="51" t="s">
        <v>54</v>
      </c>
      <c r="C60" s="46" t="s">
        <v>53</v>
      </c>
      <c r="D60" s="45">
        <f t="shared" si="8"/>
        <v>81</v>
      </c>
      <c r="E60" s="43"/>
      <c r="F60" s="42"/>
      <c r="G60" s="41" t="str">
        <f t="shared" si="9"/>
        <v>*</v>
      </c>
      <c r="H60" s="44">
        <f t="shared" si="10"/>
        <v>0</v>
      </c>
      <c r="I60" s="38">
        <f t="shared" si="11"/>
        <v>0</v>
      </c>
      <c r="J60" s="43"/>
      <c r="K60" s="43"/>
      <c r="L60" s="43"/>
      <c r="M60" s="43"/>
      <c r="N60" s="43"/>
      <c r="O60" s="42">
        <v>81</v>
      </c>
      <c r="P60" s="41">
        <f t="shared" si="12"/>
        <v>2.3950617283950617</v>
      </c>
      <c r="Q60" s="43">
        <v>194</v>
      </c>
      <c r="R60" s="42"/>
      <c r="S60" s="41" t="str">
        <f t="shared" si="13"/>
        <v>*</v>
      </c>
      <c r="T60" s="40"/>
    </row>
    <row r="61" spans="1:20" ht="18" hidden="1">
      <c r="A61" s="50">
        <v>54</v>
      </c>
      <c r="B61" s="49" t="s">
        <v>52</v>
      </c>
      <c r="C61" s="46" t="s">
        <v>51</v>
      </c>
      <c r="D61" s="45">
        <f t="shared" si="8"/>
        <v>0</v>
      </c>
      <c r="E61" s="43"/>
      <c r="F61" s="42"/>
      <c r="G61" s="41" t="str">
        <f t="shared" si="9"/>
        <v>*</v>
      </c>
      <c r="H61" s="44">
        <f t="shared" si="10"/>
        <v>0</v>
      </c>
      <c r="I61" s="38">
        <f t="shared" si="11"/>
        <v>0</v>
      </c>
      <c r="J61" s="43"/>
      <c r="K61" s="43"/>
      <c r="L61" s="43"/>
      <c r="M61" s="43"/>
      <c r="N61" s="43"/>
      <c r="O61" s="42"/>
      <c r="P61" s="41" t="str">
        <f t="shared" si="12"/>
        <v>*</v>
      </c>
      <c r="Q61" s="43"/>
      <c r="R61" s="42"/>
      <c r="S61" s="41" t="str">
        <f t="shared" si="13"/>
        <v>*</v>
      </c>
      <c r="T61" s="40"/>
    </row>
    <row r="62" spans="1:20" ht="18.75" thickBot="1">
      <c r="A62" s="48">
        <v>55</v>
      </c>
      <c r="B62" s="47" t="s">
        <v>50</v>
      </c>
      <c r="C62" s="46" t="s">
        <v>49</v>
      </c>
      <c r="D62" s="45">
        <f t="shared" si="8"/>
        <v>0</v>
      </c>
      <c r="E62" s="43"/>
      <c r="F62" s="42"/>
      <c r="G62" s="41" t="str">
        <f t="shared" si="9"/>
        <v>*</v>
      </c>
      <c r="H62" s="44">
        <f t="shared" si="10"/>
        <v>0</v>
      </c>
      <c r="I62" s="38">
        <f t="shared" si="11"/>
        <v>0</v>
      </c>
      <c r="J62" s="43"/>
      <c r="K62" s="43"/>
      <c r="L62" s="43"/>
      <c r="M62" s="43"/>
      <c r="N62" s="43"/>
      <c r="O62" s="42"/>
      <c r="P62" s="41" t="str">
        <f t="shared" si="12"/>
        <v>*</v>
      </c>
      <c r="Q62" s="43"/>
      <c r="R62" s="42"/>
      <c r="S62" s="41" t="str">
        <f t="shared" si="13"/>
        <v>*</v>
      </c>
      <c r="T62" s="40"/>
    </row>
    <row r="63" spans="1:20" ht="19.899999999999999" customHeight="1" thickBot="1">
      <c r="A63" s="165" t="s">
        <v>48</v>
      </c>
      <c r="B63" s="165"/>
      <c r="C63" s="165"/>
      <c r="D63" s="166"/>
      <c r="E63" s="35">
        <f>E7+E12+SUM(E25:E62)</f>
        <v>0</v>
      </c>
      <c r="F63" s="36"/>
      <c r="G63" s="36"/>
      <c r="H63" s="35">
        <f>H7+H12+SUM(H25:H62)</f>
        <v>9411</v>
      </c>
      <c r="I63" s="39">
        <f>I7+I12+SUM(I25:I62)</f>
        <v>5520</v>
      </c>
      <c r="J63" s="38">
        <f>J12+J7</f>
        <v>1150</v>
      </c>
      <c r="K63" s="38">
        <f>K12+K7</f>
        <v>737</v>
      </c>
      <c r="L63" s="38">
        <f>L12+L7+SUM(L29:L62)</f>
        <v>2530</v>
      </c>
      <c r="M63" s="37">
        <f>M7+M12+SUM(M25:M62)</f>
        <v>1740</v>
      </c>
      <c r="N63" s="35">
        <f>N7+N12+SUM(N25:N62)</f>
        <v>2151</v>
      </c>
      <c r="O63" s="36"/>
      <c r="P63" s="36"/>
      <c r="Q63" s="35">
        <f>Q7+Q12+SUM(Q25:Q62)</f>
        <v>2589</v>
      </c>
      <c r="R63" s="36"/>
      <c r="S63" s="36"/>
      <c r="T63" s="35">
        <f>T7+T12+SUM(T25:T62)</f>
        <v>0</v>
      </c>
    </row>
    <row r="64" spans="1:20" ht="18.75" thickBot="1">
      <c r="A64" s="34"/>
      <c r="B64" s="33" t="s">
        <v>47</v>
      </c>
      <c r="C64" s="32"/>
      <c r="D64" s="30"/>
      <c r="E64" s="31"/>
      <c r="F64" s="30"/>
      <c r="G64" s="29"/>
      <c r="H64" s="28">
        <f>H63+Q63</f>
        <v>12000</v>
      </c>
      <c r="I64" s="27"/>
      <c r="J64" s="27"/>
      <c r="K64" s="27"/>
      <c r="L64" s="27"/>
      <c r="M64" s="27"/>
      <c r="N64" s="27"/>
      <c r="O64" s="26"/>
      <c r="P64" s="26"/>
      <c r="Q64" s="26"/>
      <c r="R64" s="26"/>
      <c r="S64" s="26"/>
      <c r="T64" s="26"/>
    </row>
    <row r="66" spans="8:16" s="19" customFormat="1" ht="18">
      <c r="H66" s="25" t="s">
        <v>42</v>
      </c>
      <c r="I66" s="23"/>
      <c r="J66" s="23"/>
      <c r="K66" s="23"/>
      <c r="L66" s="23"/>
      <c r="M66" s="23"/>
      <c r="N66" s="23"/>
      <c r="O66" s="24" t="s">
        <v>41</v>
      </c>
      <c r="P66" s="23"/>
    </row>
    <row r="68" spans="8:16" s="19" customFormat="1" ht="12.75">
      <c r="H68" s="23" t="s">
        <v>46</v>
      </c>
      <c r="I68" s="23"/>
      <c r="J68" s="23"/>
      <c r="K68" s="23"/>
      <c r="L68" s="23"/>
      <c r="M68" s="23"/>
      <c r="N68" s="23"/>
      <c r="O68" s="23" t="s">
        <v>45</v>
      </c>
      <c r="P68"/>
    </row>
  </sheetData>
  <mergeCells count="14">
    <mergeCell ref="A63:D63"/>
    <mergeCell ref="A1:T1"/>
    <mergeCell ref="A2:T2"/>
    <mergeCell ref="A4:A6"/>
    <mergeCell ref="B4:B6"/>
    <mergeCell ref="C4:C6"/>
    <mergeCell ref="D4:E5"/>
    <mergeCell ref="F4:T4"/>
    <mergeCell ref="F5:H5"/>
    <mergeCell ref="I5:L5"/>
    <mergeCell ref="M5:M6"/>
    <mergeCell ref="N5:N6"/>
    <mergeCell ref="O5:Q5"/>
    <mergeCell ref="R5:T5"/>
  </mergeCells>
  <pageMargins left="0.19685039370078741" right="0.19685039370078741" top="0.19685039370078741" bottom="0.19685039370078741" header="0.19685039370078741" footer="0.19685039370078741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 деревини</vt:lpstr>
      <vt:lpstr>1-КЛ</vt:lpstr>
      <vt:lpstr>1-ПД</vt:lpstr>
      <vt:lpstr>витрати переробки</vt:lpstr>
      <vt:lpstr>'1-КЛ'!Заголовки_для_печати</vt:lpstr>
    </vt:vector>
  </TitlesOfParts>
  <Company>DP Lvivskuj lisgosp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</dc:creator>
  <cp:lastModifiedBy>Користувач Windows</cp:lastModifiedBy>
  <cp:lastPrinted>2018-05-16T08:39:59Z</cp:lastPrinted>
  <dcterms:created xsi:type="dcterms:W3CDTF">2011-04-12T12:16:03Z</dcterms:created>
  <dcterms:modified xsi:type="dcterms:W3CDTF">2018-06-08T09:04:47Z</dcterms:modified>
</cp:coreProperties>
</file>