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вед10" sheetId="1" r:id="rId1"/>
    <sheet name="звед10Р2" sheetId="2" r:id="rId2"/>
  </sheets>
  <definedNames>
    <definedName name="Excel_BuiltIn_Print_Area_20">#REF!</definedName>
    <definedName name="_xlnm.Print_Titles" localSheetId="0">'звед10'!$13:$13</definedName>
    <definedName name="_xlnm.Print_Area" localSheetId="0">'звед10'!$A$1:$T$58</definedName>
  </definedNames>
  <calcPr fullCalcOnLoad="1"/>
</workbook>
</file>

<file path=xl/sharedStrings.xml><?xml version="1.0" encoding="utf-8"?>
<sst xmlns="http://schemas.openxmlformats.org/spreadsheetml/2006/main" count="370" uniqueCount="143">
  <si>
    <t>В тому числі:</t>
  </si>
  <si>
    <t xml:space="preserve"> 1. за головними породами:</t>
  </si>
  <si>
    <t>Дуб звичайний</t>
  </si>
  <si>
    <t>2. за типами лісорослинних умов:</t>
  </si>
  <si>
    <t>Д2</t>
  </si>
  <si>
    <t>3. за категоріями лісокультурної площі:</t>
  </si>
  <si>
    <t>зруби</t>
  </si>
  <si>
    <t>4. за сезонами створення:</t>
  </si>
  <si>
    <t>навесні</t>
  </si>
  <si>
    <t>5. за методами створення:</t>
  </si>
  <si>
    <t>ручне садіння</t>
  </si>
  <si>
    <t>ЗАТВЕРДЖУЮ</t>
  </si>
  <si>
    <t>ЗВЕДЕНА</t>
  </si>
  <si>
    <t>Місцезнаходження (урочище, землекористувач, село, район, місцева назва ділянки)</t>
  </si>
  <si>
    <t>№ проекту</t>
  </si>
  <si>
    <t>Квартал</t>
  </si>
  <si>
    <t>Виділ</t>
  </si>
  <si>
    <t>Площа (до 0,1 га)</t>
  </si>
  <si>
    <t>Головні породи</t>
  </si>
  <si>
    <t>Тип лісорослинних умов</t>
  </si>
  <si>
    <t>Категорія лісокультурної площі</t>
  </si>
  <si>
    <t>Способи</t>
  </si>
  <si>
    <t>Розміщення</t>
  </si>
  <si>
    <t>Схема змішування</t>
  </si>
  <si>
    <t>Потреба у  садивному, посівному матеріалі</t>
  </si>
  <si>
    <t>створення лісових культур</t>
  </si>
  <si>
    <t>всього тис.шт., кг.</t>
  </si>
  <si>
    <t>в тому числі за головними породами</t>
  </si>
  <si>
    <t>Сзв</t>
  </si>
  <si>
    <t>Дзв</t>
  </si>
  <si>
    <t>Підкамінське лісництво</t>
  </si>
  <si>
    <t>А. Лісові культури</t>
  </si>
  <si>
    <t>механізов. ПКЛ-70</t>
  </si>
  <si>
    <t>2,5х0,7</t>
  </si>
  <si>
    <t>10Дз</t>
  </si>
  <si>
    <t>ВСЬОГО</t>
  </si>
  <si>
    <t>Сосна звичайна</t>
  </si>
  <si>
    <t>В2</t>
  </si>
  <si>
    <t xml:space="preserve"> </t>
  </si>
  <si>
    <t>___________________</t>
  </si>
  <si>
    <t>обробітку грунту</t>
  </si>
  <si>
    <t>1</t>
  </si>
  <si>
    <t>2,0Х0,5</t>
  </si>
  <si>
    <t>Бродівський лісгосп</t>
  </si>
  <si>
    <t>Бродівський р-н</t>
  </si>
  <si>
    <t>2,0х0,5</t>
  </si>
  <si>
    <t>Вільха чорна</t>
  </si>
  <si>
    <t>В3</t>
  </si>
  <si>
    <t>С3</t>
  </si>
  <si>
    <t>С4</t>
  </si>
  <si>
    <t>Влч</t>
  </si>
  <si>
    <t>Бродівський лісгоспу</t>
  </si>
  <si>
    <t>10Влч</t>
  </si>
  <si>
    <t>Cзв</t>
  </si>
  <si>
    <t>68</t>
  </si>
  <si>
    <t>10Сзв</t>
  </si>
  <si>
    <t>Заболотцівське лісництво</t>
  </si>
  <si>
    <t>91</t>
  </si>
  <si>
    <t>Берлинське лісництво</t>
  </si>
  <si>
    <t>механізов. ПКЛ-75-15</t>
  </si>
  <si>
    <t>15</t>
  </si>
  <si>
    <t>43</t>
  </si>
  <si>
    <t>ПОГОДЖЕНО</t>
  </si>
  <si>
    <t>Головний лісничий</t>
  </si>
  <si>
    <t>Львівського ОУЛГ</t>
  </si>
  <si>
    <t>Целень Я.П.</t>
  </si>
  <si>
    <t>Мд</t>
  </si>
  <si>
    <t>Плд</t>
  </si>
  <si>
    <t>Лешнівське лісництво</t>
  </si>
  <si>
    <t>31</t>
  </si>
  <si>
    <t xml:space="preserve">                             Лагодівське лісництво</t>
  </si>
  <si>
    <t>Разом</t>
  </si>
  <si>
    <t xml:space="preserve">    </t>
  </si>
  <si>
    <t xml:space="preserve">         Головний лісничий                                             Потьомкін О.М.               </t>
  </si>
  <si>
    <t>55</t>
  </si>
  <si>
    <t xml:space="preserve">                                                </t>
  </si>
  <si>
    <t>9,1</t>
  </si>
  <si>
    <t xml:space="preserve"> 3,0х1,0</t>
  </si>
  <si>
    <t>10Дзв</t>
  </si>
  <si>
    <t>7,1</t>
  </si>
  <si>
    <t>Дп</t>
  </si>
  <si>
    <t>Інженер лісових культур</t>
  </si>
  <si>
    <t xml:space="preserve">     Кінаш Л.Л.</t>
  </si>
  <si>
    <t xml:space="preserve">Т.в.о.директора Бродівського лісгоспу </t>
  </si>
  <si>
    <t>71</t>
  </si>
  <si>
    <t>3,0х0,7</t>
  </si>
  <si>
    <t>_____________ Ониськів О.Я.</t>
  </si>
  <si>
    <t>3,0х1,0</t>
  </si>
  <si>
    <t>6</t>
  </si>
  <si>
    <t>5,2</t>
  </si>
  <si>
    <t>17,1</t>
  </si>
  <si>
    <t>10Дзв;    10Влч</t>
  </si>
  <si>
    <r>
      <t xml:space="preserve">Категорія лісових культур </t>
    </r>
    <r>
      <rPr>
        <u val="single"/>
        <sz val="12"/>
        <rFont val="Arial"/>
        <family val="2"/>
      </rPr>
      <t>ДЛФ</t>
    </r>
  </si>
  <si>
    <t>29</t>
  </si>
  <si>
    <t>зруб 18р</t>
  </si>
  <si>
    <t>2,1</t>
  </si>
  <si>
    <t>1,1</t>
  </si>
  <si>
    <t>6,1</t>
  </si>
  <si>
    <t>2,5х0,7;    3,0х1,0</t>
  </si>
  <si>
    <t>5,1</t>
  </si>
  <si>
    <r>
      <t>2,5</t>
    </r>
    <r>
      <rPr>
        <sz val="10"/>
        <rFont val="Arial Cyr"/>
        <family val="2"/>
      </rPr>
      <t>×</t>
    </r>
    <r>
      <rPr>
        <sz val="10"/>
        <rFont val="Arial"/>
        <family val="2"/>
      </rPr>
      <t>0,7</t>
    </r>
  </si>
  <si>
    <t>7,2</t>
  </si>
  <si>
    <t>13,2</t>
  </si>
  <si>
    <t>80</t>
  </si>
  <si>
    <t>5,3</t>
  </si>
  <si>
    <t>87</t>
  </si>
  <si>
    <t>26,1</t>
  </si>
  <si>
    <t>23,1</t>
  </si>
  <si>
    <t>88</t>
  </si>
  <si>
    <t>89</t>
  </si>
  <si>
    <t>7,3</t>
  </si>
  <si>
    <t>16,2</t>
  </si>
  <si>
    <t>30</t>
  </si>
  <si>
    <t>15,2</t>
  </si>
  <si>
    <t xml:space="preserve">                Бродівське  лісництво</t>
  </si>
  <si>
    <t>92</t>
  </si>
  <si>
    <t xml:space="preserve">2,0х0,5,  </t>
  </si>
  <si>
    <t>22</t>
  </si>
  <si>
    <r>
      <t>2,0</t>
    </r>
    <r>
      <rPr>
        <sz val="10"/>
        <rFont val="Arial Cyr"/>
        <family val="2"/>
      </rPr>
      <t>×</t>
    </r>
    <r>
      <rPr>
        <sz val="10"/>
        <rFont val="Arial"/>
        <family val="2"/>
      </rPr>
      <t xml:space="preserve">0,5     </t>
    </r>
  </si>
  <si>
    <r>
      <t xml:space="preserve">                                відомість проектів лісових культур, лісових плантацій і природного поновлення на </t>
    </r>
    <r>
      <rPr>
        <u val="single"/>
        <sz val="12"/>
        <rFont val="Arial"/>
        <family val="2"/>
      </rPr>
      <t>2019</t>
    </r>
    <r>
      <rPr>
        <sz val="12"/>
        <rFont val="Arial"/>
        <family val="2"/>
      </rPr>
      <t xml:space="preserve"> рік по </t>
    </r>
    <r>
      <rPr>
        <u val="single"/>
        <sz val="12"/>
        <rFont val="Arial"/>
        <family val="2"/>
      </rPr>
      <t>Бродівському</t>
    </r>
    <r>
      <rPr>
        <sz val="12"/>
        <rFont val="Arial"/>
        <family val="2"/>
      </rPr>
      <t xml:space="preserve"> лісгоспу</t>
    </r>
  </si>
  <si>
    <t>25</t>
  </si>
  <si>
    <t>15,1</t>
  </si>
  <si>
    <t>12</t>
  </si>
  <si>
    <t>28</t>
  </si>
  <si>
    <t>104</t>
  </si>
  <si>
    <t>8,2</t>
  </si>
  <si>
    <r>
      <t>2,0</t>
    </r>
    <r>
      <rPr>
        <sz val="10"/>
        <rFont val="Arial Cyr"/>
        <family val="2"/>
      </rPr>
      <t>×</t>
    </r>
    <r>
      <rPr>
        <sz val="10"/>
        <rFont val="Arial"/>
        <family val="2"/>
      </rPr>
      <t xml:space="preserve">0,5;       </t>
    </r>
  </si>
  <si>
    <t>58</t>
  </si>
  <si>
    <t>60</t>
  </si>
  <si>
    <t>62</t>
  </si>
  <si>
    <t>3,1</t>
  </si>
  <si>
    <t>3,5</t>
  </si>
  <si>
    <t>"___" січня   2019 року</t>
  </si>
  <si>
    <t>26,1 га</t>
  </si>
  <si>
    <t>4,5 га</t>
  </si>
  <si>
    <t>6,2га</t>
  </si>
  <si>
    <t>2,9 га</t>
  </si>
  <si>
    <t>2,3 га</t>
  </si>
  <si>
    <t>6,2 га</t>
  </si>
  <si>
    <t>7,7 га</t>
  </si>
  <si>
    <t>12,2 га</t>
  </si>
  <si>
    <t>10,2 га</t>
  </si>
  <si>
    <t>зруб 19р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</si>
</sst>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_ ;\-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10" fontId="2" fillId="0" borderId="0" xfId="55" applyNumberFormat="1" applyFont="1" applyFill="1" applyBorder="1" applyAlignment="1" applyProtection="1">
      <alignment/>
      <protection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2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vertical="center"/>
    </xf>
    <xf numFmtId="172" fontId="8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172" fontId="0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0" fillId="0" borderId="13" xfId="0" applyNumberForma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vertical="center"/>
    </xf>
    <xf numFmtId="17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/>
    </xf>
    <xf numFmtId="172" fontId="6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 horizontal="right" vertical="center" wrapText="1"/>
    </xf>
    <xf numFmtId="172" fontId="8" fillId="0" borderId="13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172" fontId="0" fillId="0" borderId="13" xfId="0" applyNumberFormat="1" applyFont="1" applyBorder="1" applyAlignment="1">
      <alignment vertical="center"/>
    </xf>
    <xf numFmtId="172" fontId="7" fillId="0" borderId="13" xfId="0" applyNumberFormat="1" applyFont="1" applyBorder="1" applyAlignment="1">
      <alignment/>
    </xf>
    <xf numFmtId="172" fontId="0" fillId="0" borderId="13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7" fillId="0" borderId="10" xfId="0" applyFont="1" applyBorder="1" applyAlignment="1">
      <alignment vertic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172" fontId="0" fillId="0" borderId="0" xfId="0" applyNumberFormat="1" applyFont="1" applyAlignment="1">
      <alignment/>
    </xf>
    <xf numFmtId="172" fontId="8" fillId="0" borderId="10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/>
    </xf>
    <xf numFmtId="0" fontId="8" fillId="0" borderId="2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vertical="center" textRotation="90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2" fontId="3" fillId="0" borderId="17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workbookViewId="0" topLeftCell="A1">
      <selection activeCell="T29" sqref="T29"/>
    </sheetView>
  </sheetViews>
  <sheetFormatPr defaultColWidth="9.140625" defaultRowHeight="12.75"/>
  <cols>
    <col min="1" max="1" width="22.57421875" style="0" customWidth="1"/>
    <col min="2" max="2" width="4.140625" style="0" customWidth="1"/>
    <col min="3" max="3" width="7.28125" style="0" customWidth="1"/>
    <col min="4" max="4" width="6.7109375" style="0" customWidth="1"/>
    <col min="5" max="5" width="14.421875" style="0" customWidth="1"/>
    <col min="6" max="6" width="5.00390625" style="0" customWidth="1"/>
    <col min="7" max="7" width="5.00390625" style="25" customWidth="1"/>
    <col min="8" max="8" width="9.7109375" style="0" customWidth="1"/>
    <col min="9" max="9" width="11.8515625" style="0" customWidth="1"/>
    <col min="10" max="10" width="9.7109375" style="0" customWidth="1"/>
    <col min="11" max="11" width="9.57421875" style="0" customWidth="1"/>
    <col min="12" max="12" width="18.00390625" style="0" customWidth="1"/>
    <col min="13" max="13" width="6.57421875" style="0" customWidth="1"/>
    <col min="14" max="14" width="6.421875" style="0" customWidth="1"/>
    <col min="15" max="15" width="7.421875" style="0" customWidth="1"/>
    <col min="16" max="17" width="6.00390625" style="0" customWidth="1"/>
    <col min="18" max="18" width="6.421875" style="0" customWidth="1"/>
    <col min="19" max="19" width="0" style="0" hidden="1" customWidth="1"/>
    <col min="20" max="20" width="5.421875" style="0" customWidth="1"/>
    <col min="21" max="21" width="0" style="0" hidden="1" customWidth="1"/>
  </cols>
  <sheetData>
    <row r="1" spans="1:21" ht="15">
      <c r="A1" s="5"/>
      <c r="B1" s="6"/>
      <c r="C1" s="6" t="s">
        <v>62</v>
      </c>
      <c r="D1" s="5"/>
      <c r="E1" s="6"/>
      <c r="F1" s="6"/>
      <c r="G1" s="26"/>
      <c r="H1" s="5"/>
      <c r="I1" s="5"/>
      <c r="J1" s="5"/>
      <c r="K1" s="5"/>
      <c r="L1" s="7"/>
      <c r="M1" s="5"/>
      <c r="N1" s="5"/>
      <c r="O1" s="5"/>
      <c r="P1" s="6" t="s">
        <v>11</v>
      </c>
      <c r="Q1" s="5"/>
      <c r="R1" s="5"/>
      <c r="S1" s="5"/>
      <c r="T1" s="5"/>
      <c r="U1" s="68"/>
    </row>
    <row r="2" spans="1:21" ht="15">
      <c r="A2" s="5"/>
      <c r="B2" s="6"/>
      <c r="C2" s="6" t="s">
        <v>63</v>
      </c>
      <c r="D2" s="5"/>
      <c r="E2" s="6"/>
      <c r="F2" s="6"/>
      <c r="G2" s="26"/>
      <c r="H2" s="5"/>
      <c r="I2" s="5"/>
      <c r="J2" s="5"/>
      <c r="K2" s="5"/>
      <c r="L2" s="118" t="s">
        <v>83</v>
      </c>
      <c r="M2" s="118"/>
      <c r="N2" s="118"/>
      <c r="O2" s="118"/>
      <c r="P2" s="118"/>
      <c r="Q2" s="118"/>
      <c r="R2" s="118"/>
      <c r="S2" s="118"/>
      <c r="T2" s="118"/>
      <c r="U2" s="8"/>
    </row>
    <row r="3" spans="1:21" ht="15">
      <c r="A3" s="5"/>
      <c r="B3" s="6"/>
      <c r="C3" s="6" t="s">
        <v>64</v>
      </c>
      <c r="D3" s="5"/>
      <c r="E3" s="6"/>
      <c r="F3" s="6"/>
      <c r="G3" s="26"/>
      <c r="H3" s="5"/>
      <c r="I3" s="5"/>
      <c r="J3" s="5"/>
      <c r="K3" s="5"/>
      <c r="L3" s="7"/>
      <c r="M3" s="26" t="s">
        <v>86</v>
      </c>
      <c r="N3" s="26"/>
      <c r="O3" s="26"/>
      <c r="P3" s="26"/>
      <c r="Q3" s="68"/>
      <c r="R3" s="68"/>
      <c r="S3" s="26" t="s">
        <v>38</v>
      </c>
      <c r="T3" s="26"/>
      <c r="U3" s="69"/>
    </row>
    <row r="4" spans="1:21" ht="15">
      <c r="A4" s="26" t="s">
        <v>39</v>
      </c>
      <c r="B4" s="26"/>
      <c r="C4" s="26" t="s">
        <v>65</v>
      </c>
      <c r="D4" s="26"/>
      <c r="E4" s="26"/>
      <c r="F4" s="26"/>
      <c r="G4" s="26"/>
      <c r="H4" s="5"/>
      <c r="I4" s="5"/>
      <c r="J4" s="5"/>
      <c r="K4" s="5"/>
      <c r="L4" s="7"/>
      <c r="M4" s="5"/>
      <c r="N4" s="5"/>
      <c r="O4" s="5"/>
      <c r="P4" s="5"/>
      <c r="Q4" s="5"/>
      <c r="R4" s="5"/>
      <c r="S4" s="5"/>
      <c r="T4" s="5"/>
      <c r="U4" s="68"/>
    </row>
    <row r="5" spans="1:21" ht="12.75">
      <c r="A5" s="68"/>
      <c r="B5" s="70"/>
      <c r="C5" s="70"/>
      <c r="D5" s="70"/>
      <c r="E5" s="70"/>
      <c r="F5" s="70"/>
      <c r="G5" s="69"/>
      <c r="H5" s="68"/>
      <c r="I5" s="68"/>
      <c r="J5" s="68"/>
      <c r="K5" s="68"/>
      <c r="L5" s="71"/>
      <c r="M5" s="68"/>
      <c r="N5" s="68"/>
      <c r="O5" s="68"/>
      <c r="P5" s="68"/>
      <c r="Q5" s="68"/>
      <c r="R5" s="68"/>
      <c r="S5" s="68"/>
      <c r="T5" s="68"/>
      <c r="U5" s="68"/>
    </row>
    <row r="6" spans="1:21" ht="18">
      <c r="A6" s="121" t="s">
        <v>12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72"/>
      <c r="U6" s="68"/>
    </row>
    <row r="7" spans="1:21" ht="15">
      <c r="A7" s="118" t="s">
        <v>119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73"/>
    </row>
    <row r="8" spans="1:21" ht="21.75" customHeight="1">
      <c r="A8" s="118" t="s">
        <v>92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74"/>
    </row>
    <row r="9" spans="1:21" ht="1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4"/>
    </row>
    <row r="10" spans="1:21" ht="12.75" customHeight="1">
      <c r="A10" s="122" t="s">
        <v>13</v>
      </c>
      <c r="B10" s="122" t="s">
        <v>14</v>
      </c>
      <c r="C10" s="122" t="s">
        <v>15</v>
      </c>
      <c r="D10" s="122" t="s">
        <v>16</v>
      </c>
      <c r="E10" s="122" t="s">
        <v>17</v>
      </c>
      <c r="F10" s="122" t="s">
        <v>18</v>
      </c>
      <c r="G10" s="129" t="s">
        <v>19</v>
      </c>
      <c r="H10" s="122" t="s">
        <v>20</v>
      </c>
      <c r="I10" s="123" t="s">
        <v>21</v>
      </c>
      <c r="J10" s="123"/>
      <c r="K10" s="122" t="s">
        <v>22</v>
      </c>
      <c r="L10" s="123" t="s">
        <v>23</v>
      </c>
      <c r="M10" s="123" t="s">
        <v>24</v>
      </c>
      <c r="N10" s="123"/>
      <c r="O10" s="123"/>
      <c r="P10" s="123"/>
      <c r="Q10" s="123"/>
      <c r="R10" s="123"/>
      <c r="S10" s="123"/>
      <c r="T10" s="123"/>
      <c r="U10" s="123"/>
    </row>
    <row r="11" spans="1:21" ht="22.5" customHeight="1">
      <c r="A11" s="122"/>
      <c r="B11" s="122"/>
      <c r="C11" s="122"/>
      <c r="D11" s="122"/>
      <c r="E11" s="122"/>
      <c r="F11" s="122"/>
      <c r="G11" s="129"/>
      <c r="H11" s="122"/>
      <c r="I11" s="122" t="s">
        <v>40</v>
      </c>
      <c r="J11" s="122" t="s">
        <v>25</v>
      </c>
      <c r="K11" s="122"/>
      <c r="L11" s="123"/>
      <c r="M11" s="122" t="s">
        <v>26</v>
      </c>
      <c r="N11" s="123" t="s">
        <v>27</v>
      </c>
      <c r="O11" s="123"/>
      <c r="P11" s="123"/>
      <c r="Q11" s="123"/>
      <c r="R11" s="123"/>
      <c r="S11" s="123"/>
      <c r="T11" s="123"/>
      <c r="U11" s="123"/>
    </row>
    <row r="12" spans="1:21" ht="110.25" customHeight="1">
      <c r="A12" s="122"/>
      <c r="B12" s="122"/>
      <c r="C12" s="122"/>
      <c r="D12" s="122"/>
      <c r="E12" s="122"/>
      <c r="F12" s="122"/>
      <c r="G12" s="129"/>
      <c r="H12" s="122"/>
      <c r="I12" s="122"/>
      <c r="J12" s="122"/>
      <c r="K12" s="122"/>
      <c r="L12" s="123"/>
      <c r="M12" s="122"/>
      <c r="N12" s="40" t="s">
        <v>28</v>
      </c>
      <c r="O12" s="28" t="s">
        <v>29</v>
      </c>
      <c r="P12" s="28" t="s">
        <v>50</v>
      </c>
      <c r="Q12" s="28" t="s">
        <v>80</v>
      </c>
      <c r="R12" s="40"/>
      <c r="S12" s="75" t="s">
        <v>66</v>
      </c>
      <c r="T12" s="75" t="s">
        <v>67</v>
      </c>
      <c r="U12" s="55"/>
    </row>
    <row r="13" spans="1:21" ht="14.25" customHeight="1">
      <c r="A13" s="56">
        <v>1</v>
      </c>
      <c r="B13" s="56">
        <v>2</v>
      </c>
      <c r="C13" s="56">
        <v>3</v>
      </c>
      <c r="D13" s="56">
        <v>4</v>
      </c>
      <c r="E13" s="56">
        <v>5</v>
      </c>
      <c r="F13" s="56">
        <v>6</v>
      </c>
      <c r="G13" s="76">
        <v>7</v>
      </c>
      <c r="H13" s="56">
        <v>8</v>
      </c>
      <c r="I13" s="56">
        <v>9</v>
      </c>
      <c r="J13" s="56">
        <v>10</v>
      </c>
      <c r="K13" s="56">
        <v>11</v>
      </c>
      <c r="L13" s="32">
        <v>12</v>
      </c>
      <c r="M13" s="56">
        <v>13</v>
      </c>
      <c r="N13" s="56">
        <v>14</v>
      </c>
      <c r="O13" s="56">
        <v>15</v>
      </c>
      <c r="P13" s="56">
        <v>16</v>
      </c>
      <c r="Q13" s="56">
        <v>17</v>
      </c>
      <c r="R13" s="56">
        <v>18</v>
      </c>
      <c r="S13" s="56">
        <v>19</v>
      </c>
      <c r="T13" s="56">
        <v>19</v>
      </c>
      <c r="U13" s="77"/>
    </row>
    <row r="14" spans="1:21" ht="18.75" customHeight="1">
      <c r="A14" s="56"/>
      <c r="B14" s="56"/>
      <c r="C14" s="56"/>
      <c r="D14" s="56"/>
      <c r="E14" s="56"/>
      <c r="F14" s="56"/>
      <c r="G14" s="76"/>
      <c r="H14" s="138" t="s">
        <v>68</v>
      </c>
      <c r="I14" s="139"/>
      <c r="J14" s="139"/>
      <c r="K14" s="139"/>
      <c r="L14" s="140"/>
      <c r="M14" s="56"/>
      <c r="N14" s="56"/>
      <c r="O14" s="56"/>
      <c r="P14" s="56"/>
      <c r="Q14" s="56"/>
      <c r="R14" s="56"/>
      <c r="S14" s="56"/>
      <c r="T14" s="56"/>
      <c r="U14" s="77"/>
    </row>
    <row r="15" spans="1:21" ht="24" customHeight="1">
      <c r="A15" s="78" t="s">
        <v>31</v>
      </c>
      <c r="B15" s="40">
        <v>1</v>
      </c>
      <c r="C15" s="29" t="s">
        <v>117</v>
      </c>
      <c r="D15" s="29" t="s">
        <v>99</v>
      </c>
      <c r="E15" s="57">
        <v>0.8</v>
      </c>
      <c r="F15" s="28" t="s">
        <v>29</v>
      </c>
      <c r="G15" s="28" t="s">
        <v>48</v>
      </c>
      <c r="H15" s="31" t="s">
        <v>94</v>
      </c>
      <c r="I15" s="32" t="s">
        <v>32</v>
      </c>
      <c r="J15" s="32" t="s">
        <v>10</v>
      </c>
      <c r="K15" s="67" t="s">
        <v>118</v>
      </c>
      <c r="L15" s="31" t="s">
        <v>78</v>
      </c>
      <c r="M15" s="56">
        <f>T15+R15+Q15+P15+O15+N15</f>
        <v>8.2</v>
      </c>
      <c r="N15" s="56"/>
      <c r="O15" s="56">
        <v>8</v>
      </c>
      <c r="P15" s="56"/>
      <c r="Q15" s="56"/>
      <c r="R15" s="56"/>
      <c r="S15" s="56"/>
      <c r="T15" s="56">
        <v>0.2</v>
      </c>
      <c r="U15" s="77"/>
    </row>
    <row r="16" spans="1:21" ht="19.5" customHeight="1">
      <c r="A16" s="55" t="s">
        <v>43</v>
      </c>
      <c r="B16" s="119" t="s">
        <v>35</v>
      </c>
      <c r="C16" s="119"/>
      <c r="D16" s="119"/>
      <c r="E16" s="59">
        <f>E15</f>
        <v>0.8</v>
      </c>
      <c r="F16" s="56"/>
      <c r="G16" s="56"/>
      <c r="H16" s="80"/>
      <c r="I16" s="80"/>
      <c r="J16" s="80"/>
      <c r="K16" s="80"/>
      <c r="L16" s="32"/>
      <c r="M16" s="79">
        <f aca="true" t="shared" si="0" ref="M16:T16">M15</f>
        <v>8.2</v>
      </c>
      <c r="N16" s="79">
        <f t="shared" si="0"/>
        <v>0</v>
      </c>
      <c r="O16" s="79">
        <f t="shared" si="0"/>
        <v>8</v>
      </c>
      <c r="P16" s="79">
        <f t="shared" si="0"/>
        <v>0</v>
      </c>
      <c r="Q16" s="79">
        <f t="shared" si="0"/>
        <v>0</v>
      </c>
      <c r="R16" s="79">
        <f t="shared" si="0"/>
        <v>0</v>
      </c>
      <c r="S16" s="79">
        <f>S15</f>
        <v>0</v>
      </c>
      <c r="T16" s="79">
        <f t="shared" si="0"/>
        <v>0.2</v>
      </c>
      <c r="U16" s="77"/>
    </row>
    <row r="17" spans="1:21" ht="26.25" customHeight="1">
      <c r="A17" s="61"/>
      <c r="B17" s="62"/>
      <c r="C17" s="63"/>
      <c r="D17" s="63"/>
      <c r="E17" s="64"/>
      <c r="F17" s="62"/>
      <c r="G17" s="81"/>
      <c r="H17" s="126" t="s">
        <v>58</v>
      </c>
      <c r="I17" s="127"/>
      <c r="J17" s="127"/>
      <c r="K17" s="127"/>
      <c r="L17" s="128"/>
      <c r="M17" s="82"/>
      <c r="N17" s="61"/>
      <c r="O17" s="61"/>
      <c r="P17" s="82"/>
      <c r="Q17" s="61"/>
      <c r="R17" s="61"/>
      <c r="S17" s="83"/>
      <c r="T17" s="83"/>
      <c r="U17" s="83"/>
    </row>
    <row r="18" spans="1:21" ht="24.75" customHeight="1">
      <c r="A18" s="99" t="s">
        <v>31</v>
      </c>
      <c r="B18" s="56">
        <v>1</v>
      </c>
      <c r="C18" s="100" t="s">
        <v>122</v>
      </c>
      <c r="D18" s="100" t="s">
        <v>95</v>
      </c>
      <c r="E18" s="79">
        <v>0.9</v>
      </c>
      <c r="F18" s="56" t="s">
        <v>50</v>
      </c>
      <c r="G18" s="56" t="s">
        <v>49</v>
      </c>
      <c r="H18" s="32" t="s">
        <v>94</v>
      </c>
      <c r="I18" s="32" t="s">
        <v>59</v>
      </c>
      <c r="J18" s="32" t="s">
        <v>10</v>
      </c>
      <c r="K18" s="32" t="s">
        <v>87</v>
      </c>
      <c r="L18" s="32" t="s">
        <v>52</v>
      </c>
      <c r="M18" s="56">
        <f>T18+R18+Q18+P18+O18+N18</f>
        <v>3</v>
      </c>
      <c r="N18" s="80"/>
      <c r="O18" s="40"/>
      <c r="P18" s="57">
        <v>3</v>
      </c>
      <c r="Q18" s="57"/>
      <c r="R18" s="40"/>
      <c r="S18" s="40"/>
      <c r="T18" s="84"/>
      <c r="U18" s="84"/>
    </row>
    <row r="19" spans="1:21" ht="24.75" customHeight="1">
      <c r="A19" s="19" t="s">
        <v>43</v>
      </c>
      <c r="B19" s="56">
        <v>2</v>
      </c>
      <c r="C19" s="100" t="s">
        <v>123</v>
      </c>
      <c r="D19" s="100" t="s">
        <v>121</v>
      </c>
      <c r="E19" s="79">
        <v>0.8</v>
      </c>
      <c r="F19" s="56" t="s">
        <v>50</v>
      </c>
      <c r="G19" s="56" t="s">
        <v>49</v>
      </c>
      <c r="H19" s="32" t="s">
        <v>94</v>
      </c>
      <c r="I19" s="32" t="s">
        <v>59</v>
      </c>
      <c r="J19" s="32" t="s">
        <v>10</v>
      </c>
      <c r="K19" s="32" t="s">
        <v>87</v>
      </c>
      <c r="L19" s="32" t="s">
        <v>52</v>
      </c>
      <c r="M19" s="56">
        <f>T19+R19+Q19+P19+O19+N19</f>
        <v>2.6</v>
      </c>
      <c r="N19" s="80"/>
      <c r="O19" s="40"/>
      <c r="P19" s="57">
        <v>2.6</v>
      </c>
      <c r="Q19" s="57"/>
      <c r="R19" s="40"/>
      <c r="S19" s="40"/>
      <c r="T19" s="84"/>
      <c r="U19" s="84"/>
    </row>
    <row r="20" spans="1:21" s="49" customFormat="1" ht="24.75" customHeight="1">
      <c r="A20" s="99"/>
      <c r="B20" s="56">
        <v>3</v>
      </c>
      <c r="C20" s="100" t="s">
        <v>112</v>
      </c>
      <c r="D20" s="100" t="s">
        <v>96</v>
      </c>
      <c r="E20" s="79">
        <v>1</v>
      </c>
      <c r="F20" s="56" t="s">
        <v>50</v>
      </c>
      <c r="G20" s="56" t="s">
        <v>49</v>
      </c>
      <c r="H20" s="32" t="s">
        <v>94</v>
      </c>
      <c r="I20" s="32" t="s">
        <v>59</v>
      </c>
      <c r="J20" s="32" t="s">
        <v>10</v>
      </c>
      <c r="K20" s="32" t="s">
        <v>87</v>
      </c>
      <c r="L20" s="32" t="s">
        <v>52</v>
      </c>
      <c r="M20" s="56">
        <f>T20+R20+Q20+P20+O20+N20</f>
        <v>3</v>
      </c>
      <c r="N20" s="80"/>
      <c r="O20" s="40"/>
      <c r="P20" s="57">
        <v>3</v>
      </c>
      <c r="Q20" s="57"/>
      <c r="R20" s="57"/>
      <c r="S20" s="57"/>
      <c r="T20" s="57"/>
      <c r="U20" s="65"/>
    </row>
    <row r="21" spans="1:21" s="49" customFormat="1" ht="24.75" customHeight="1">
      <c r="A21" s="19"/>
      <c r="B21" s="56">
        <v>4</v>
      </c>
      <c r="C21" s="100" t="s">
        <v>124</v>
      </c>
      <c r="D21" s="100" t="s">
        <v>125</v>
      </c>
      <c r="E21" s="79">
        <v>1</v>
      </c>
      <c r="F21" s="56" t="s">
        <v>53</v>
      </c>
      <c r="G21" s="40" t="s">
        <v>48</v>
      </c>
      <c r="H21" s="32" t="s">
        <v>94</v>
      </c>
      <c r="I21" s="32" t="s">
        <v>59</v>
      </c>
      <c r="J21" s="32" t="s">
        <v>10</v>
      </c>
      <c r="K21" s="101" t="s">
        <v>126</v>
      </c>
      <c r="L21" s="32" t="s">
        <v>55</v>
      </c>
      <c r="M21" s="56">
        <f>T21+R21+Q21+P21+O21+N21</f>
        <v>10.1</v>
      </c>
      <c r="N21" s="40">
        <v>10</v>
      </c>
      <c r="O21" s="40"/>
      <c r="P21" s="57"/>
      <c r="Q21" s="57"/>
      <c r="R21" s="57"/>
      <c r="S21" s="57"/>
      <c r="T21" s="57">
        <v>0.1</v>
      </c>
      <c r="U21" s="65"/>
    </row>
    <row r="22" spans="1:21" s="49" customFormat="1" ht="24.75" customHeight="1">
      <c r="A22" s="110"/>
      <c r="B22" s="136" t="s">
        <v>35</v>
      </c>
      <c r="C22" s="136"/>
      <c r="D22" s="119"/>
      <c r="E22" s="41">
        <f>SUM(E18:E21)</f>
        <v>3.7</v>
      </c>
      <c r="F22" s="40"/>
      <c r="G22" s="102"/>
      <c r="H22" s="32"/>
      <c r="I22" s="60"/>
      <c r="J22" s="60"/>
      <c r="K22" s="60"/>
      <c r="L22" s="60"/>
      <c r="M22" s="41">
        <f aca="true" t="shared" si="1" ref="M22:T22">SUM(M18:M21)</f>
        <v>18.7</v>
      </c>
      <c r="N22" s="41">
        <f t="shared" si="1"/>
        <v>10</v>
      </c>
      <c r="O22" s="41">
        <f t="shared" si="1"/>
        <v>0</v>
      </c>
      <c r="P22" s="41">
        <f t="shared" si="1"/>
        <v>8.6</v>
      </c>
      <c r="Q22" s="41">
        <f t="shared" si="1"/>
        <v>0</v>
      </c>
      <c r="R22" s="41">
        <f t="shared" si="1"/>
        <v>0</v>
      </c>
      <c r="S22" s="41">
        <f t="shared" si="1"/>
        <v>0</v>
      </c>
      <c r="T22" s="41">
        <f t="shared" si="1"/>
        <v>0.1</v>
      </c>
      <c r="U22" s="65"/>
    </row>
    <row r="23" spans="1:21" s="49" customFormat="1" ht="24.75" customHeight="1">
      <c r="A23" s="55"/>
      <c r="B23" s="58"/>
      <c r="C23" s="58"/>
      <c r="D23" s="107"/>
      <c r="E23" s="41"/>
      <c r="F23" s="103"/>
      <c r="G23" s="104"/>
      <c r="H23" s="124" t="s">
        <v>56</v>
      </c>
      <c r="I23" s="124"/>
      <c r="J23" s="124"/>
      <c r="K23" s="124"/>
      <c r="L23" s="125"/>
      <c r="M23" s="41"/>
      <c r="N23" s="41"/>
      <c r="O23" s="41"/>
      <c r="P23" s="41"/>
      <c r="Q23" s="57"/>
      <c r="R23" s="57"/>
      <c r="S23" s="57"/>
      <c r="T23" s="57"/>
      <c r="U23" s="65"/>
    </row>
    <row r="24" spans="1:21" s="49" customFormat="1" ht="24.75" customHeight="1">
      <c r="A24" s="55"/>
      <c r="B24" s="56">
        <v>1</v>
      </c>
      <c r="C24" s="114" t="s">
        <v>120</v>
      </c>
      <c r="D24" s="98" t="s">
        <v>90</v>
      </c>
      <c r="E24" s="21">
        <v>1</v>
      </c>
      <c r="F24" s="13" t="s">
        <v>29</v>
      </c>
      <c r="G24" s="46" t="s">
        <v>48</v>
      </c>
      <c r="H24" s="48" t="s">
        <v>94</v>
      </c>
      <c r="I24" s="48" t="s">
        <v>32</v>
      </c>
      <c r="J24" s="48" t="s">
        <v>10</v>
      </c>
      <c r="K24" s="48" t="s">
        <v>45</v>
      </c>
      <c r="L24" s="48" t="s">
        <v>29</v>
      </c>
      <c r="M24" s="56">
        <f>T24+R24+Q24+P24+O24+N24</f>
        <v>330.1</v>
      </c>
      <c r="N24" s="106"/>
      <c r="O24" s="20">
        <v>330</v>
      </c>
      <c r="P24" s="23"/>
      <c r="Q24" s="57"/>
      <c r="R24" s="57"/>
      <c r="S24" s="57"/>
      <c r="T24" s="57">
        <v>0.1</v>
      </c>
      <c r="U24" s="65"/>
    </row>
    <row r="25" spans="1:21" s="49" customFormat="1" ht="24.75" customHeight="1">
      <c r="A25" s="55"/>
      <c r="B25" s="56">
        <v>2</v>
      </c>
      <c r="C25" s="114" t="s">
        <v>109</v>
      </c>
      <c r="D25" s="98" t="s">
        <v>121</v>
      </c>
      <c r="E25" s="21">
        <v>1</v>
      </c>
      <c r="F25" s="13" t="s">
        <v>29</v>
      </c>
      <c r="G25" s="46" t="s">
        <v>48</v>
      </c>
      <c r="H25" s="48" t="s">
        <v>142</v>
      </c>
      <c r="I25" s="48" t="s">
        <v>32</v>
      </c>
      <c r="J25" s="48" t="s">
        <v>10</v>
      </c>
      <c r="K25" s="48" t="s">
        <v>45</v>
      </c>
      <c r="L25" s="48" t="s">
        <v>29</v>
      </c>
      <c r="M25" s="56">
        <f>T25+R25+Q25+P25+O25+N25</f>
        <v>330.1</v>
      </c>
      <c r="N25" s="50"/>
      <c r="O25" s="20">
        <v>330</v>
      </c>
      <c r="P25" s="23"/>
      <c r="Q25" s="57"/>
      <c r="R25" s="57"/>
      <c r="S25" s="57"/>
      <c r="T25" s="57">
        <v>0.1</v>
      </c>
      <c r="U25" s="65"/>
    </row>
    <row r="26" spans="1:21" s="49" customFormat="1" ht="24.75" customHeight="1">
      <c r="A26" s="55"/>
      <c r="B26" s="65">
        <v>3</v>
      </c>
      <c r="C26" s="115" t="s">
        <v>57</v>
      </c>
      <c r="D26" s="108">
        <v>41.1</v>
      </c>
      <c r="E26" s="47">
        <v>0.3</v>
      </c>
      <c r="F26" s="46" t="s">
        <v>29</v>
      </c>
      <c r="G26" s="46" t="s">
        <v>48</v>
      </c>
      <c r="H26" s="48" t="s">
        <v>94</v>
      </c>
      <c r="I26" s="48" t="s">
        <v>32</v>
      </c>
      <c r="J26" s="48" t="s">
        <v>10</v>
      </c>
      <c r="K26" s="48" t="s">
        <v>45</v>
      </c>
      <c r="L26" s="48" t="s">
        <v>29</v>
      </c>
      <c r="M26" s="56">
        <f>T26+R26+Q26+P26+O26+N26</f>
        <v>110.1</v>
      </c>
      <c r="N26" s="50"/>
      <c r="O26" s="48">
        <v>110</v>
      </c>
      <c r="P26" s="48"/>
      <c r="Q26" s="57"/>
      <c r="R26" s="57"/>
      <c r="S26" s="57"/>
      <c r="T26" s="57">
        <v>0.1</v>
      </c>
      <c r="U26" s="65"/>
    </row>
    <row r="27" spans="1:21" s="49" customFormat="1" ht="24.75" customHeight="1">
      <c r="A27" s="55"/>
      <c r="B27" s="65">
        <v>4</v>
      </c>
      <c r="C27" s="115" t="s">
        <v>115</v>
      </c>
      <c r="D27" s="108">
        <v>5.1</v>
      </c>
      <c r="E27" s="47">
        <v>0.7</v>
      </c>
      <c r="F27" s="46" t="s">
        <v>29</v>
      </c>
      <c r="G27" s="46" t="s">
        <v>48</v>
      </c>
      <c r="H27" s="48" t="s">
        <v>94</v>
      </c>
      <c r="I27" s="48" t="s">
        <v>32</v>
      </c>
      <c r="J27" s="48" t="s">
        <v>10</v>
      </c>
      <c r="K27" s="48" t="s">
        <v>116</v>
      </c>
      <c r="L27" s="48" t="s">
        <v>29</v>
      </c>
      <c r="M27" s="56">
        <f>T27+R27+Q27+P27+O27+N27</f>
        <v>230.1</v>
      </c>
      <c r="N27" s="50"/>
      <c r="O27" s="48">
        <v>230</v>
      </c>
      <c r="P27" s="48"/>
      <c r="Q27" s="57"/>
      <c r="R27" s="57"/>
      <c r="S27" s="57"/>
      <c r="T27" s="57">
        <v>0.1</v>
      </c>
      <c r="U27" s="65"/>
    </row>
    <row r="28" spans="1:21" s="49" customFormat="1" ht="24.75" customHeight="1" thickBot="1">
      <c r="A28" s="55"/>
      <c r="B28" s="116" t="s">
        <v>35</v>
      </c>
      <c r="C28" s="116"/>
      <c r="D28" s="109"/>
      <c r="E28" s="51">
        <f>SUM(E24:E27)</f>
        <v>3</v>
      </c>
      <c r="F28" s="51"/>
      <c r="G28" s="52"/>
      <c r="H28" s="24"/>
      <c r="I28" s="24"/>
      <c r="J28" s="24"/>
      <c r="K28" s="53"/>
      <c r="L28" s="24"/>
      <c r="M28" s="54">
        <f>SUM(M24:M27)</f>
        <v>1000.4000000000001</v>
      </c>
      <c r="N28" s="54">
        <f>SUM(N26:N27)</f>
        <v>0</v>
      </c>
      <c r="O28" s="54">
        <f>SUM(O24:O27)</f>
        <v>1000</v>
      </c>
      <c r="P28" s="54">
        <f>SUM(P26:P27)</f>
        <v>0</v>
      </c>
      <c r="Q28" s="57"/>
      <c r="R28" s="57"/>
      <c r="S28" s="57"/>
      <c r="T28" s="57">
        <f>T27+T26+T25+T24</f>
        <v>0.4</v>
      </c>
      <c r="U28" s="65"/>
    </row>
    <row r="29" spans="1:21" s="49" customFormat="1" ht="24.75" customHeight="1">
      <c r="A29" s="111"/>
      <c r="B29" s="112"/>
      <c r="C29" s="113"/>
      <c r="D29" s="87"/>
      <c r="E29" s="85"/>
      <c r="F29" s="126" t="s">
        <v>70</v>
      </c>
      <c r="G29" s="127"/>
      <c r="H29" s="127"/>
      <c r="I29" s="127"/>
      <c r="J29" s="127"/>
      <c r="K29" s="127"/>
      <c r="L29" s="128"/>
      <c r="M29" s="65"/>
      <c r="N29" s="88"/>
      <c r="O29" s="89"/>
      <c r="P29" s="90"/>
      <c r="Q29" s="86"/>
      <c r="R29" s="86"/>
      <c r="S29" s="65"/>
      <c r="T29" s="65"/>
      <c r="U29" s="65"/>
    </row>
    <row r="30" spans="1:21" s="49" customFormat="1" ht="24.75" customHeight="1">
      <c r="A30" s="85" t="s">
        <v>31</v>
      </c>
      <c r="B30" s="65">
        <v>1</v>
      </c>
      <c r="C30" s="40">
        <v>1</v>
      </c>
      <c r="D30" s="29" t="s">
        <v>93</v>
      </c>
      <c r="E30" s="30">
        <v>0.7</v>
      </c>
      <c r="F30" s="28" t="s">
        <v>50</v>
      </c>
      <c r="G30" s="28" t="s">
        <v>49</v>
      </c>
      <c r="H30" s="31" t="s">
        <v>94</v>
      </c>
      <c r="I30" s="32" t="s">
        <v>32</v>
      </c>
      <c r="J30" s="32" t="s">
        <v>10</v>
      </c>
      <c r="K30" s="32" t="s">
        <v>77</v>
      </c>
      <c r="L30" s="32" t="s">
        <v>52</v>
      </c>
      <c r="M30" s="56">
        <f aca="true" t="shared" si="2" ref="M30:M43">T30+R30+Q30+P30+O30+N30</f>
        <v>2.3</v>
      </c>
      <c r="N30" s="30"/>
      <c r="O30" s="30"/>
      <c r="P30" s="28">
        <v>2.3</v>
      </c>
      <c r="Q30" s="40"/>
      <c r="R30" s="40"/>
      <c r="S30" s="40"/>
      <c r="T30" s="65"/>
      <c r="U30" s="65"/>
    </row>
    <row r="31" spans="1:21" s="49" customFormat="1" ht="24.75" customHeight="1">
      <c r="A31" s="85" t="s">
        <v>51</v>
      </c>
      <c r="B31" s="65">
        <v>2</v>
      </c>
      <c r="C31" s="40">
        <v>18</v>
      </c>
      <c r="D31" s="29" t="s">
        <v>90</v>
      </c>
      <c r="E31" s="30">
        <v>1</v>
      </c>
      <c r="F31" s="28" t="s">
        <v>28</v>
      </c>
      <c r="G31" s="28" t="s">
        <v>48</v>
      </c>
      <c r="H31" s="31" t="s">
        <v>94</v>
      </c>
      <c r="I31" s="32" t="s">
        <v>32</v>
      </c>
      <c r="J31" s="32" t="s">
        <v>10</v>
      </c>
      <c r="K31" s="31" t="s">
        <v>45</v>
      </c>
      <c r="L31" s="31" t="s">
        <v>55</v>
      </c>
      <c r="M31" s="56">
        <f t="shared" si="2"/>
        <v>10.1</v>
      </c>
      <c r="N31" s="30">
        <v>10</v>
      </c>
      <c r="O31" s="30"/>
      <c r="P31" s="28"/>
      <c r="Q31" s="40"/>
      <c r="R31" s="40"/>
      <c r="S31" s="40"/>
      <c r="T31" s="65">
        <v>0.1</v>
      </c>
      <c r="U31" s="65"/>
    </row>
    <row r="32" spans="1:21" s="49" customFormat="1" ht="24.75" customHeight="1">
      <c r="A32" s="85" t="s">
        <v>44</v>
      </c>
      <c r="B32" s="65">
        <v>3</v>
      </c>
      <c r="C32" s="40">
        <v>19</v>
      </c>
      <c r="D32" s="29" t="s">
        <v>41</v>
      </c>
      <c r="E32" s="30">
        <v>0.5</v>
      </c>
      <c r="F32" s="28" t="s">
        <v>28</v>
      </c>
      <c r="G32" s="28" t="s">
        <v>48</v>
      </c>
      <c r="H32" s="31" t="s">
        <v>94</v>
      </c>
      <c r="I32" s="32" t="s">
        <v>32</v>
      </c>
      <c r="J32" s="32" t="s">
        <v>10</v>
      </c>
      <c r="K32" s="31" t="s">
        <v>45</v>
      </c>
      <c r="L32" s="31" t="s">
        <v>55</v>
      </c>
      <c r="M32" s="56">
        <f t="shared" si="2"/>
        <v>5.1</v>
      </c>
      <c r="N32" s="30">
        <v>5</v>
      </c>
      <c r="O32" s="30"/>
      <c r="P32" s="28"/>
      <c r="Q32" s="40"/>
      <c r="R32" s="40"/>
      <c r="S32" s="40">
        <v>3</v>
      </c>
      <c r="T32" s="65">
        <v>0.1</v>
      </c>
      <c r="U32" s="65"/>
    </row>
    <row r="33" spans="1:21" ht="24.75" customHeight="1">
      <c r="A33" s="80"/>
      <c r="B33" s="28">
        <v>4</v>
      </c>
      <c r="C33" s="40">
        <v>24</v>
      </c>
      <c r="D33" s="29" t="s">
        <v>95</v>
      </c>
      <c r="E33" s="30">
        <v>0.9</v>
      </c>
      <c r="F33" s="28" t="s">
        <v>50</v>
      </c>
      <c r="G33" s="28" t="s">
        <v>49</v>
      </c>
      <c r="H33" s="31" t="s">
        <v>94</v>
      </c>
      <c r="I33" s="32" t="s">
        <v>32</v>
      </c>
      <c r="J33" s="32" t="s">
        <v>10</v>
      </c>
      <c r="K33" s="32" t="s">
        <v>77</v>
      </c>
      <c r="L33" s="32" t="s">
        <v>52</v>
      </c>
      <c r="M33" s="56">
        <f t="shared" si="2"/>
        <v>4.2</v>
      </c>
      <c r="N33" s="30"/>
      <c r="O33" s="30"/>
      <c r="P33" s="28">
        <v>4.2</v>
      </c>
      <c r="Q33" s="40"/>
      <c r="R33" s="40"/>
      <c r="S33" s="40">
        <v>26</v>
      </c>
      <c r="T33" s="40"/>
      <c r="U33" s="40"/>
    </row>
    <row r="34" spans="1:21" ht="24.75" customHeight="1">
      <c r="A34" s="80"/>
      <c r="B34" s="28">
        <v>5</v>
      </c>
      <c r="C34" s="40">
        <v>26</v>
      </c>
      <c r="D34" s="29" t="s">
        <v>96</v>
      </c>
      <c r="E34" s="30">
        <v>0.9</v>
      </c>
      <c r="F34" s="28" t="s">
        <v>50</v>
      </c>
      <c r="G34" s="28" t="s">
        <v>49</v>
      </c>
      <c r="H34" s="31" t="s">
        <v>94</v>
      </c>
      <c r="I34" s="32" t="s">
        <v>32</v>
      </c>
      <c r="J34" s="32" t="s">
        <v>10</v>
      </c>
      <c r="K34" s="32" t="s">
        <v>77</v>
      </c>
      <c r="L34" s="32" t="s">
        <v>52</v>
      </c>
      <c r="M34" s="56">
        <f t="shared" si="2"/>
        <v>4.2</v>
      </c>
      <c r="N34" s="30"/>
      <c r="O34" s="30"/>
      <c r="P34" s="28">
        <v>4.2</v>
      </c>
      <c r="Q34" s="40"/>
      <c r="R34" s="40"/>
      <c r="S34" s="40"/>
      <c r="T34" s="40"/>
      <c r="U34" s="40"/>
    </row>
    <row r="35" spans="1:21" ht="24.75" customHeight="1">
      <c r="A35" s="80"/>
      <c r="B35" s="28">
        <v>6</v>
      </c>
      <c r="C35" s="29" t="s">
        <v>61</v>
      </c>
      <c r="D35" s="29" t="s">
        <v>97</v>
      </c>
      <c r="E35" s="30">
        <v>1</v>
      </c>
      <c r="F35" s="28" t="s">
        <v>29</v>
      </c>
      <c r="G35" s="28" t="s">
        <v>48</v>
      </c>
      <c r="H35" s="31" t="s">
        <v>94</v>
      </c>
      <c r="I35" s="32" t="s">
        <v>32</v>
      </c>
      <c r="J35" s="32" t="s">
        <v>10</v>
      </c>
      <c r="K35" s="31" t="s">
        <v>98</v>
      </c>
      <c r="L35" s="31" t="s">
        <v>91</v>
      </c>
      <c r="M35" s="56">
        <f t="shared" si="2"/>
        <v>4.2</v>
      </c>
      <c r="N35" s="30"/>
      <c r="O35" s="28">
        <v>2.9</v>
      </c>
      <c r="P35" s="28">
        <v>1.3</v>
      </c>
      <c r="Q35" s="40"/>
      <c r="R35" s="40"/>
      <c r="S35" s="40"/>
      <c r="T35" s="40"/>
      <c r="U35" s="40"/>
    </row>
    <row r="36" spans="1:21" ht="24.75" customHeight="1">
      <c r="A36" s="80"/>
      <c r="B36" s="28">
        <v>7</v>
      </c>
      <c r="C36" s="29" t="s">
        <v>74</v>
      </c>
      <c r="D36" s="29" t="s">
        <v>99</v>
      </c>
      <c r="E36" s="30">
        <v>0.2</v>
      </c>
      <c r="F36" s="28" t="s">
        <v>28</v>
      </c>
      <c r="G36" s="28" t="s">
        <v>47</v>
      </c>
      <c r="H36" s="31" t="s">
        <v>94</v>
      </c>
      <c r="I36" s="32" t="s">
        <v>32</v>
      </c>
      <c r="J36" s="32" t="s">
        <v>10</v>
      </c>
      <c r="K36" s="31" t="s">
        <v>45</v>
      </c>
      <c r="L36" s="31" t="s">
        <v>55</v>
      </c>
      <c r="M36" s="56">
        <f t="shared" si="2"/>
        <v>2.1</v>
      </c>
      <c r="N36" s="30">
        <v>2</v>
      </c>
      <c r="O36" s="28"/>
      <c r="P36" s="28"/>
      <c r="Q36" s="40"/>
      <c r="R36" s="40"/>
      <c r="S36" s="40"/>
      <c r="T36" s="40">
        <v>0.1</v>
      </c>
      <c r="U36" s="40"/>
    </row>
    <row r="37" spans="1:21" ht="24.75" customHeight="1">
      <c r="A37" s="80"/>
      <c r="B37" s="28">
        <v>8</v>
      </c>
      <c r="C37" s="29" t="s">
        <v>54</v>
      </c>
      <c r="D37" s="29" t="s">
        <v>102</v>
      </c>
      <c r="E37" s="30">
        <v>0.9</v>
      </c>
      <c r="F37" s="28" t="s">
        <v>29</v>
      </c>
      <c r="G37" s="28" t="s">
        <v>48</v>
      </c>
      <c r="H37" s="31" t="s">
        <v>94</v>
      </c>
      <c r="I37" s="32" t="s">
        <v>32</v>
      </c>
      <c r="J37" s="32" t="s">
        <v>10</v>
      </c>
      <c r="K37" s="31" t="s">
        <v>98</v>
      </c>
      <c r="L37" s="31" t="s">
        <v>91</v>
      </c>
      <c r="M37" s="56">
        <f t="shared" si="2"/>
        <v>4.2</v>
      </c>
      <c r="N37" s="30"/>
      <c r="O37" s="28">
        <v>2.9</v>
      </c>
      <c r="P37" s="28">
        <v>1.3</v>
      </c>
      <c r="Q37" s="40"/>
      <c r="R37" s="40"/>
      <c r="S37" s="40"/>
      <c r="T37" s="40"/>
      <c r="U37" s="40"/>
    </row>
    <row r="38" spans="1:21" ht="24.75" customHeight="1">
      <c r="A38" s="80"/>
      <c r="B38" s="28">
        <v>9</v>
      </c>
      <c r="C38" s="29" t="s">
        <v>103</v>
      </c>
      <c r="D38" s="29" t="s">
        <v>104</v>
      </c>
      <c r="E38" s="30">
        <v>1</v>
      </c>
      <c r="F38" s="28" t="s">
        <v>50</v>
      </c>
      <c r="G38" s="28" t="s">
        <v>49</v>
      </c>
      <c r="H38" s="31" t="s">
        <v>94</v>
      </c>
      <c r="I38" s="32" t="s">
        <v>32</v>
      </c>
      <c r="J38" s="32" t="s">
        <v>10</v>
      </c>
      <c r="K38" s="32" t="s">
        <v>77</v>
      </c>
      <c r="L38" s="32" t="s">
        <v>52</v>
      </c>
      <c r="M38" s="56">
        <f t="shared" si="2"/>
        <v>3.3</v>
      </c>
      <c r="N38" s="30"/>
      <c r="O38" s="30"/>
      <c r="P38" s="28">
        <v>3.3</v>
      </c>
      <c r="Q38" s="91"/>
      <c r="R38" s="91"/>
      <c r="S38" s="40">
        <v>30</v>
      </c>
      <c r="T38" s="40"/>
      <c r="U38" s="40"/>
    </row>
    <row r="39" spans="1:21" ht="24.75" customHeight="1">
      <c r="A39" s="80"/>
      <c r="B39" s="28">
        <v>10</v>
      </c>
      <c r="C39" s="29" t="s">
        <v>105</v>
      </c>
      <c r="D39" s="29" t="s">
        <v>106</v>
      </c>
      <c r="E39" s="30">
        <v>1</v>
      </c>
      <c r="F39" s="28" t="s">
        <v>29</v>
      </c>
      <c r="G39" s="28" t="s">
        <v>48</v>
      </c>
      <c r="H39" s="31" t="s">
        <v>94</v>
      </c>
      <c r="I39" s="32" t="s">
        <v>32</v>
      </c>
      <c r="J39" s="32" t="s">
        <v>10</v>
      </c>
      <c r="K39" s="35" t="s">
        <v>100</v>
      </c>
      <c r="L39" s="31" t="s">
        <v>78</v>
      </c>
      <c r="M39" s="56">
        <f t="shared" si="2"/>
        <v>5.8</v>
      </c>
      <c r="N39" s="30"/>
      <c r="O39" s="30"/>
      <c r="P39" s="28">
        <v>5.7</v>
      </c>
      <c r="Q39" s="79"/>
      <c r="R39" s="79"/>
      <c r="S39" s="79">
        <f>S38+S37+S36+S35+S34+S33+S32+S31+S30</f>
        <v>59</v>
      </c>
      <c r="T39" s="79">
        <v>0.1</v>
      </c>
      <c r="U39" s="40"/>
    </row>
    <row r="40" spans="1:21" ht="24.75" customHeight="1">
      <c r="A40" s="80"/>
      <c r="B40" s="28">
        <v>11</v>
      </c>
      <c r="C40" s="29" t="s">
        <v>108</v>
      </c>
      <c r="D40" s="29" t="s">
        <v>107</v>
      </c>
      <c r="E40" s="30">
        <v>1</v>
      </c>
      <c r="F40" s="28" t="s">
        <v>29</v>
      </c>
      <c r="G40" s="28" t="s">
        <v>48</v>
      </c>
      <c r="H40" s="31" t="s">
        <v>94</v>
      </c>
      <c r="I40" s="32" t="s">
        <v>32</v>
      </c>
      <c r="J40" s="32" t="s">
        <v>10</v>
      </c>
      <c r="K40" s="35" t="s">
        <v>100</v>
      </c>
      <c r="L40" s="31" t="s">
        <v>78</v>
      </c>
      <c r="M40" s="56">
        <f t="shared" si="2"/>
        <v>5.8</v>
      </c>
      <c r="N40" s="30"/>
      <c r="O40" s="30"/>
      <c r="P40" s="28">
        <v>5.7</v>
      </c>
      <c r="Q40" s="80"/>
      <c r="R40" s="80"/>
      <c r="S40" s="80"/>
      <c r="T40" s="80">
        <v>0.1</v>
      </c>
      <c r="U40" s="92"/>
    </row>
    <row r="41" spans="1:21" ht="24.75" customHeight="1">
      <c r="A41" s="55"/>
      <c r="B41" s="28">
        <v>12</v>
      </c>
      <c r="C41" s="29" t="s">
        <v>109</v>
      </c>
      <c r="D41" s="29" t="s">
        <v>79</v>
      </c>
      <c r="E41" s="30">
        <v>0.6</v>
      </c>
      <c r="F41" s="28" t="s">
        <v>28</v>
      </c>
      <c r="G41" s="28" t="s">
        <v>47</v>
      </c>
      <c r="H41" s="31" t="s">
        <v>94</v>
      </c>
      <c r="I41" s="32" t="s">
        <v>32</v>
      </c>
      <c r="J41" s="32" t="s">
        <v>10</v>
      </c>
      <c r="K41" s="31" t="s">
        <v>45</v>
      </c>
      <c r="L41" s="31" t="s">
        <v>55</v>
      </c>
      <c r="M41" s="56">
        <f t="shared" si="2"/>
        <v>6.1</v>
      </c>
      <c r="N41" s="30">
        <v>6</v>
      </c>
      <c r="O41" s="30"/>
      <c r="P41" s="28"/>
      <c r="Q41" s="55"/>
      <c r="R41" s="36"/>
      <c r="S41" s="80"/>
      <c r="T41" s="93">
        <v>0.1</v>
      </c>
      <c r="U41" s="92"/>
    </row>
    <row r="42" spans="1:21" ht="24.75" customHeight="1">
      <c r="A42" s="55"/>
      <c r="B42" s="28">
        <v>13</v>
      </c>
      <c r="C42" s="29" t="s">
        <v>109</v>
      </c>
      <c r="D42" s="29" t="s">
        <v>101</v>
      </c>
      <c r="E42" s="30">
        <v>0.5</v>
      </c>
      <c r="F42" s="28" t="s">
        <v>28</v>
      </c>
      <c r="G42" s="28" t="s">
        <v>47</v>
      </c>
      <c r="H42" s="31" t="s">
        <v>94</v>
      </c>
      <c r="I42" s="32" t="s">
        <v>32</v>
      </c>
      <c r="J42" s="32" t="s">
        <v>10</v>
      </c>
      <c r="K42" s="31" t="s">
        <v>45</v>
      </c>
      <c r="L42" s="31" t="s">
        <v>55</v>
      </c>
      <c r="M42" s="56">
        <f t="shared" si="2"/>
        <v>5.1</v>
      </c>
      <c r="N42" s="30">
        <v>5</v>
      </c>
      <c r="O42" s="30"/>
      <c r="P42" s="28"/>
      <c r="Q42" s="55"/>
      <c r="R42" s="40"/>
      <c r="S42" s="80"/>
      <c r="T42" s="93">
        <v>0.1</v>
      </c>
      <c r="U42" s="92"/>
    </row>
    <row r="43" spans="1:21" ht="24.75" customHeight="1">
      <c r="A43" s="55"/>
      <c r="B43" s="28">
        <v>14</v>
      </c>
      <c r="C43" s="29" t="s">
        <v>109</v>
      </c>
      <c r="D43" s="29" t="s">
        <v>110</v>
      </c>
      <c r="E43" s="30">
        <v>1</v>
      </c>
      <c r="F43" s="28" t="s">
        <v>28</v>
      </c>
      <c r="G43" s="28" t="s">
        <v>47</v>
      </c>
      <c r="H43" s="31" t="s">
        <v>94</v>
      </c>
      <c r="I43" s="32" t="s">
        <v>32</v>
      </c>
      <c r="J43" s="32" t="s">
        <v>10</v>
      </c>
      <c r="K43" s="31" t="s">
        <v>45</v>
      </c>
      <c r="L43" s="31" t="s">
        <v>55</v>
      </c>
      <c r="M43" s="56">
        <f t="shared" si="2"/>
        <v>10.1</v>
      </c>
      <c r="N43" s="30">
        <v>10</v>
      </c>
      <c r="O43" s="30"/>
      <c r="P43" s="28"/>
      <c r="Q43" s="55"/>
      <c r="R43" s="40"/>
      <c r="S43" s="80"/>
      <c r="T43" s="93">
        <v>0.1</v>
      </c>
      <c r="U43" s="92"/>
    </row>
    <row r="44" spans="1:21" ht="24.75" customHeight="1">
      <c r="A44" s="55"/>
      <c r="B44" s="119" t="s">
        <v>35</v>
      </c>
      <c r="C44" s="119"/>
      <c r="D44" s="119"/>
      <c r="E44" s="59">
        <f>E42+E41+E40+E39+E38+E37+E36+E35+E34+E33+E32+E31+E30+E43</f>
        <v>11.2</v>
      </c>
      <c r="F44" s="95"/>
      <c r="G44" s="58"/>
      <c r="H44" s="34"/>
      <c r="I44" s="34"/>
      <c r="J44" s="34"/>
      <c r="K44" s="66"/>
      <c r="L44" s="60"/>
      <c r="M44" s="94">
        <f aca="true" t="shared" si="3" ref="M44:T44">M42+M41+M40+M39+M38+M37+M36+M35+M34+M33+M32+M31+M30+M43</f>
        <v>72.60000000000001</v>
      </c>
      <c r="N44" s="94">
        <f t="shared" si="3"/>
        <v>38</v>
      </c>
      <c r="O44" s="94">
        <f t="shared" si="3"/>
        <v>5.8</v>
      </c>
      <c r="P44" s="94">
        <f t="shared" si="3"/>
        <v>28</v>
      </c>
      <c r="Q44" s="94">
        <f t="shared" si="3"/>
        <v>0</v>
      </c>
      <c r="R44" s="94">
        <f t="shared" si="3"/>
        <v>0</v>
      </c>
      <c r="S44" s="94">
        <f t="shared" si="3"/>
        <v>118</v>
      </c>
      <c r="T44" s="94">
        <f t="shared" si="3"/>
        <v>0.7999999999999999</v>
      </c>
      <c r="U44" s="92"/>
    </row>
    <row r="45" spans="1:21" ht="24.75" customHeight="1">
      <c r="A45" s="55"/>
      <c r="B45" s="58"/>
      <c r="C45" s="58"/>
      <c r="D45" s="58"/>
      <c r="E45" s="94"/>
      <c r="F45" s="133" t="s">
        <v>114</v>
      </c>
      <c r="G45" s="134"/>
      <c r="H45" s="134"/>
      <c r="I45" s="134"/>
      <c r="J45" s="134"/>
      <c r="K45" s="134"/>
      <c r="L45" s="135"/>
      <c r="M45" s="94"/>
      <c r="N45" s="94"/>
      <c r="O45" s="94"/>
      <c r="P45" s="94"/>
      <c r="Q45" s="55"/>
      <c r="R45" s="40"/>
      <c r="S45" s="80"/>
      <c r="T45" s="93"/>
      <c r="U45" s="92"/>
    </row>
    <row r="46" spans="1:21" ht="24.75" customHeight="1">
      <c r="A46" s="55"/>
      <c r="B46" s="16">
        <v>1</v>
      </c>
      <c r="C46" s="17" t="s">
        <v>88</v>
      </c>
      <c r="D46" s="17" t="s">
        <v>111</v>
      </c>
      <c r="E46" s="18">
        <v>1</v>
      </c>
      <c r="F46" s="9" t="s">
        <v>28</v>
      </c>
      <c r="G46" s="9" t="s">
        <v>37</v>
      </c>
      <c r="H46" s="38" t="s">
        <v>94</v>
      </c>
      <c r="I46" s="11" t="s">
        <v>32</v>
      </c>
      <c r="J46" s="11" t="s">
        <v>10</v>
      </c>
      <c r="K46" s="12" t="s">
        <v>42</v>
      </c>
      <c r="L46" s="38" t="s">
        <v>55</v>
      </c>
      <c r="M46" s="56">
        <f>T46+R46+Q46+P46+O46+N46</f>
        <v>10.1</v>
      </c>
      <c r="N46" s="15">
        <v>10</v>
      </c>
      <c r="O46" s="55"/>
      <c r="P46" s="93"/>
      <c r="Q46" s="55"/>
      <c r="R46" s="40"/>
      <c r="S46" s="80"/>
      <c r="T46" s="93">
        <v>0.1</v>
      </c>
      <c r="U46" s="92"/>
    </row>
    <row r="47" spans="1:21" ht="24.75" customHeight="1">
      <c r="A47" s="55"/>
      <c r="B47" s="16">
        <v>2</v>
      </c>
      <c r="C47" s="17" t="s">
        <v>112</v>
      </c>
      <c r="D47" s="17" t="s">
        <v>89</v>
      </c>
      <c r="E47" s="18">
        <v>0.9</v>
      </c>
      <c r="F47" s="9" t="s">
        <v>28</v>
      </c>
      <c r="G47" s="9" t="s">
        <v>37</v>
      </c>
      <c r="H47" s="38" t="s">
        <v>94</v>
      </c>
      <c r="I47" s="11" t="s">
        <v>32</v>
      </c>
      <c r="J47" s="11" t="s">
        <v>10</v>
      </c>
      <c r="K47" s="12" t="s">
        <v>42</v>
      </c>
      <c r="L47" s="38" t="s">
        <v>55</v>
      </c>
      <c r="M47" s="56">
        <f>T47+R47+Q47+P47+O47+N47</f>
        <v>9.1</v>
      </c>
      <c r="N47" s="15">
        <v>9</v>
      </c>
      <c r="O47" s="55"/>
      <c r="P47" s="93"/>
      <c r="Q47" s="55"/>
      <c r="R47" s="40"/>
      <c r="S47" s="80"/>
      <c r="T47" s="93">
        <v>0.1</v>
      </c>
      <c r="U47" s="92"/>
    </row>
    <row r="48" spans="1:21" ht="24.75" customHeight="1">
      <c r="A48" s="55"/>
      <c r="B48" s="9">
        <v>3</v>
      </c>
      <c r="C48" s="37" t="s">
        <v>69</v>
      </c>
      <c r="D48" s="37" t="s">
        <v>113</v>
      </c>
      <c r="E48" s="10">
        <v>1</v>
      </c>
      <c r="F48" s="9" t="s">
        <v>28</v>
      </c>
      <c r="G48" s="9" t="s">
        <v>37</v>
      </c>
      <c r="H48" s="38" t="s">
        <v>94</v>
      </c>
      <c r="I48" s="11" t="s">
        <v>32</v>
      </c>
      <c r="J48" s="11" t="s">
        <v>10</v>
      </c>
      <c r="K48" s="12" t="s">
        <v>42</v>
      </c>
      <c r="L48" s="38" t="s">
        <v>55</v>
      </c>
      <c r="M48" s="56">
        <f>T48+R48+Q48+P48+O48+N48</f>
        <v>10.1</v>
      </c>
      <c r="N48" s="9">
        <v>10</v>
      </c>
      <c r="O48" s="55"/>
      <c r="P48" s="93"/>
      <c r="Q48" s="55"/>
      <c r="R48" s="40"/>
      <c r="S48" s="80"/>
      <c r="T48" s="93">
        <v>0.1</v>
      </c>
      <c r="U48" s="92"/>
    </row>
    <row r="49" spans="1:21" ht="24.75" customHeight="1" thickBot="1">
      <c r="A49" s="55"/>
      <c r="B49" s="120" t="s">
        <v>35</v>
      </c>
      <c r="C49" s="120"/>
      <c r="D49" s="120"/>
      <c r="E49" s="43">
        <f>E48+E47+E46</f>
        <v>2.9</v>
      </c>
      <c r="F49" s="42"/>
      <c r="G49" s="42"/>
      <c r="H49" s="44"/>
      <c r="I49" s="44"/>
      <c r="J49" s="44"/>
      <c r="K49" s="44"/>
      <c r="L49" s="45"/>
      <c r="M49" s="43">
        <f>SUM(M48:M48)</f>
        <v>10.1</v>
      </c>
      <c r="N49" s="43">
        <f>SUM(N48:N48)</f>
        <v>10</v>
      </c>
      <c r="O49" s="43">
        <f>SUM(O48:O48)</f>
        <v>0</v>
      </c>
      <c r="P49" s="43">
        <f>SUM(P48:P48)</f>
        <v>0</v>
      </c>
      <c r="Q49" s="43">
        <f>SUM(Q48:Q48)</f>
        <v>0</v>
      </c>
      <c r="R49" s="43">
        <f>SUM(R48:R48)</f>
        <v>0</v>
      </c>
      <c r="S49" s="43">
        <f>SUM(S48:S48)</f>
        <v>0</v>
      </c>
      <c r="T49" s="43">
        <f>T48+T47+T46</f>
        <v>0.30000000000000004</v>
      </c>
      <c r="U49" s="92"/>
    </row>
    <row r="50" spans="1:21" ht="24.75" customHeight="1">
      <c r="A50" s="55"/>
      <c r="B50" s="96"/>
      <c r="C50" s="96"/>
      <c r="D50" s="96"/>
      <c r="E50" s="97"/>
      <c r="F50" s="137" t="s">
        <v>30</v>
      </c>
      <c r="G50" s="137"/>
      <c r="H50" s="137"/>
      <c r="I50" s="137"/>
      <c r="J50" s="137"/>
      <c r="K50" s="137"/>
      <c r="L50" s="137"/>
      <c r="M50" s="97"/>
      <c r="N50" s="97"/>
      <c r="O50" s="55"/>
      <c r="P50" s="93"/>
      <c r="Q50" s="55"/>
      <c r="R50" s="40"/>
      <c r="S50" s="80"/>
      <c r="T50" s="93"/>
      <c r="U50" s="92"/>
    </row>
    <row r="51" spans="1:21" ht="24.75" customHeight="1">
      <c r="A51" s="55"/>
      <c r="B51" s="40">
        <v>1</v>
      </c>
      <c r="C51" s="29" t="s">
        <v>127</v>
      </c>
      <c r="D51" s="29" t="s">
        <v>60</v>
      </c>
      <c r="E51" s="57">
        <v>0.5</v>
      </c>
      <c r="F51" s="40" t="s">
        <v>29</v>
      </c>
      <c r="G51" s="40" t="s">
        <v>4</v>
      </c>
      <c r="H51" s="38" t="s">
        <v>94</v>
      </c>
      <c r="I51" s="11" t="s">
        <v>32</v>
      </c>
      <c r="J51" s="11" t="s">
        <v>10</v>
      </c>
      <c r="K51" s="33" t="s">
        <v>33</v>
      </c>
      <c r="L51" s="32" t="s">
        <v>34</v>
      </c>
      <c r="M51" s="56">
        <f aca="true" t="shared" si="4" ref="M51:M56">T51+R51+Q51+P51+O51+N51</f>
        <v>3</v>
      </c>
      <c r="N51" s="55"/>
      <c r="O51" s="40">
        <v>2.9</v>
      </c>
      <c r="P51" s="93"/>
      <c r="Q51" s="55"/>
      <c r="R51" s="40"/>
      <c r="S51" s="80"/>
      <c r="T51" s="93">
        <v>0.1</v>
      </c>
      <c r="U51" s="92"/>
    </row>
    <row r="52" spans="1:21" ht="24.75" customHeight="1">
      <c r="A52" s="55"/>
      <c r="B52" s="40">
        <v>2</v>
      </c>
      <c r="C52" s="29" t="s">
        <v>128</v>
      </c>
      <c r="D52" s="29" t="s">
        <v>76</v>
      </c>
      <c r="E52" s="57">
        <v>1</v>
      </c>
      <c r="F52" s="40" t="s">
        <v>29</v>
      </c>
      <c r="G52" s="40" t="s">
        <v>4</v>
      </c>
      <c r="H52" s="38" t="s">
        <v>94</v>
      </c>
      <c r="I52" s="11" t="s">
        <v>32</v>
      </c>
      <c r="J52" s="11" t="s">
        <v>10</v>
      </c>
      <c r="K52" s="33" t="s">
        <v>85</v>
      </c>
      <c r="L52" s="32" t="s">
        <v>34</v>
      </c>
      <c r="M52" s="56">
        <f t="shared" si="4"/>
        <v>4.8999999999999995</v>
      </c>
      <c r="N52" s="55"/>
      <c r="O52" s="40">
        <v>4.8</v>
      </c>
      <c r="P52" s="93"/>
      <c r="Q52" s="55"/>
      <c r="R52" s="40"/>
      <c r="S52" s="80"/>
      <c r="T52" s="93">
        <v>0.1</v>
      </c>
      <c r="U52" s="92"/>
    </row>
    <row r="53" spans="1:21" ht="24.75" customHeight="1">
      <c r="A53" s="55"/>
      <c r="B53" s="40">
        <v>3</v>
      </c>
      <c r="C53" s="29" t="s">
        <v>129</v>
      </c>
      <c r="D53" s="29" t="s">
        <v>130</v>
      </c>
      <c r="E53" s="57">
        <v>0.9</v>
      </c>
      <c r="F53" s="40" t="s">
        <v>29</v>
      </c>
      <c r="G53" s="40" t="s">
        <v>4</v>
      </c>
      <c r="H53" s="38" t="s">
        <v>94</v>
      </c>
      <c r="I53" s="11" t="s">
        <v>32</v>
      </c>
      <c r="J53" s="11" t="s">
        <v>10</v>
      </c>
      <c r="K53" s="33" t="s">
        <v>85</v>
      </c>
      <c r="L53" s="32" t="s">
        <v>34</v>
      </c>
      <c r="M53" s="56">
        <f t="shared" si="4"/>
        <v>4.3999999999999995</v>
      </c>
      <c r="N53" s="55"/>
      <c r="O53" s="40">
        <v>4.3</v>
      </c>
      <c r="P53" s="93"/>
      <c r="Q53" s="55"/>
      <c r="R53" s="40"/>
      <c r="S53" s="80"/>
      <c r="T53" s="93">
        <v>0.1</v>
      </c>
      <c r="U53" s="92"/>
    </row>
    <row r="54" spans="1:21" ht="24.75" customHeight="1">
      <c r="A54" s="55"/>
      <c r="B54" s="40">
        <v>4</v>
      </c>
      <c r="C54" s="29" t="s">
        <v>84</v>
      </c>
      <c r="D54" s="29" t="s">
        <v>131</v>
      </c>
      <c r="E54" s="57">
        <v>0.4</v>
      </c>
      <c r="F54" s="40" t="s">
        <v>29</v>
      </c>
      <c r="G54" s="40" t="s">
        <v>4</v>
      </c>
      <c r="H54" s="38" t="s">
        <v>94</v>
      </c>
      <c r="I54" s="11" t="s">
        <v>32</v>
      </c>
      <c r="J54" s="11" t="s">
        <v>10</v>
      </c>
      <c r="K54" s="33" t="s">
        <v>33</v>
      </c>
      <c r="L54" s="32" t="s">
        <v>34</v>
      </c>
      <c r="M54" s="56">
        <f t="shared" si="4"/>
        <v>2.4</v>
      </c>
      <c r="N54" s="55"/>
      <c r="O54" s="40">
        <v>2.3</v>
      </c>
      <c r="P54" s="93"/>
      <c r="Q54" s="55"/>
      <c r="R54" s="40"/>
      <c r="S54" s="80"/>
      <c r="T54" s="93">
        <v>0.1</v>
      </c>
      <c r="U54" s="92"/>
    </row>
    <row r="55" spans="1:21" ht="24.75" customHeight="1">
      <c r="A55" s="55"/>
      <c r="B55" s="40">
        <v>5</v>
      </c>
      <c r="C55" s="29" t="s">
        <v>84</v>
      </c>
      <c r="D55" s="29" t="s">
        <v>79</v>
      </c>
      <c r="E55" s="57">
        <v>0.9</v>
      </c>
      <c r="F55" s="40" t="s">
        <v>29</v>
      </c>
      <c r="G55" s="40" t="s">
        <v>4</v>
      </c>
      <c r="H55" s="38" t="s">
        <v>94</v>
      </c>
      <c r="I55" s="11" t="s">
        <v>32</v>
      </c>
      <c r="J55" s="11" t="s">
        <v>10</v>
      </c>
      <c r="K55" s="33" t="s">
        <v>85</v>
      </c>
      <c r="L55" s="32" t="s">
        <v>34</v>
      </c>
      <c r="M55" s="56">
        <f t="shared" si="4"/>
        <v>4.3999999999999995</v>
      </c>
      <c r="N55" s="55"/>
      <c r="O55" s="40">
        <v>4.3</v>
      </c>
      <c r="P55" s="93"/>
      <c r="Q55" s="55"/>
      <c r="R55" s="40"/>
      <c r="S55" s="80"/>
      <c r="T55" s="93">
        <v>0.1</v>
      </c>
      <c r="U55" s="92"/>
    </row>
    <row r="56" spans="1:21" ht="24.75" customHeight="1">
      <c r="A56" s="55"/>
      <c r="B56" s="40">
        <v>6</v>
      </c>
      <c r="C56" s="29" t="s">
        <v>84</v>
      </c>
      <c r="D56" s="29" t="s">
        <v>101</v>
      </c>
      <c r="E56" s="57">
        <v>0.8</v>
      </c>
      <c r="F56" s="91" t="s">
        <v>29</v>
      </c>
      <c r="G56" s="91" t="s">
        <v>4</v>
      </c>
      <c r="H56" s="14" t="s">
        <v>94</v>
      </c>
      <c r="I56" s="22" t="s">
        <v>32</v>
      </c>
      <c r="J56" s="11" t="s">
        <v>10</v>
      </c>
      <c r="K56" s="33" t="s">
        <v>85</v>
      </c>
      <c r="L56" s="32" t="s">
        <v>34</v>
      </c>
      <c r="M56" s="56">
        <f t="shared" si="4"/>
        <v>3.9</v>
      </c>
      <c r="N56" s="55"/>
      <c r="O56" s="40">
        <v>3.8</v>
      </c>
      <c r="P56" s="93"/>
      <c r="Q56" s="55"/>
      <c r="R56" s="40"/>
      <c r="S56" s="80"/>
      <c r="T56" s="93">
        <v>0.1</v>
      </c>
      <c r="U56" s="92"/>
    </row>
    <row r="57" spans="1:21" ht="24.75" customHeight="1">
      <c r="A57" s="55"/>
      <c r="B57" s="119" t="s">
        <v>35</v>
      </c>
      <c r="C57" s="119"/>
      <c r="D57" s="119"/>
      <c r="E57" s="59">
        <f>SUM(E51:E56)</f>
        <v>4.5</v>
      </c>
      <c r="F57" s="76" t="s">
        <v>75</v>
      </c>
      <c r="G57" s="76"/>
      <c r="H57" s="76"/>
      <c r="I57" s="76"/>
      <c r="J57" s="80"/>
      <c r="K57" s="80"/>
      <c r="L57" s="32"/>
      <c r="M57" s="79">
        <f aca="true" t="shared" si="5" ref="M57:T57">SUM(M51:M56)</f>
        <v>22.999999999999996</v>
      </c>
      <c r="N57" s="79">
        <f t="shared" si="5"/>
        <v>0</v>
      </c>
      <c r="O57" s="79">
        <f t="shared" si="5"/>
        <v>22.400000000000002</v>
      </c>
      <c r="P57" s="79">
        <f t="shared" si="5"/>
        <v>0</v>
      </c>
      <c r="Q57" s="79">
        <f t="shared" si="5"/>
        <v>0</v>
      </c>
      <c r="R57" s="79">
        <f t="shared" si="5"/>
        <v>0</v>
      </c>
      <c r="S57" s="79">
        <f t="shared" si="5"/>
        <v>0</v>
      </c>
      <c r="T57" s="79">
        <f t="shared" si="5"/>
        <v>0.6</v>
      </c>
      <c r="U57" s="92"/>
    </row>
    <row r="58" spans="1:21" ht="24.75" customHeight="1">
      <c r="A58" s="55"/>
      <c r="B58" s="130" t="s">
        <v>71</v>
      </c>
      <c r="C58" s="131"/>
      <c r="D58" s="132"/>
      <c r="E58" s="59">
        <f>E57+E49+E44+E28+E22+E16</f>
        <v>26.1</v>
      </c>
      <c r="F58" s="56"/>
      <c r="G58" s="56"/>
      <c r="H58" s="80"/>
      <c r="I58" s="80"/>
      <c r="J58" s="80"/>
      <c r="K58" s="80"/>
      <c r="L58" s="32"/>
      <c r="M58" s="59">
        <f aca="true" t="shared" si="6" ref="M58:T58">M57+M49+M44+M28+M22+M16</f>
        <v>1133.0000000000002</v>
      </c>
      <c r="N58" s="59">
        <f t="shared" si="6"/>
        <v>58</v>
      </c>
      <c r="O58" s="59">
        <f t="shared" si="6"/>
        <v>1036.2</v>
      </c>
      <c r="P58" s="59">
        <f t="shared" si="6"/>
        <v>36.6</v>
      </c>
      <c r="Q58" s="59">
        <f t="shared" si="6"/>
        <v>0</v>
      </c>
      <c r="R58" s="59">
        <f t="shared" si="6"/>
        <v>0</v>
      </c>
      <c r="S58" s="59">
        <f t="shared" si="6"/>
        <v>118</v>
      </c>
      <c r="T58" s="59">
        <f t="shared" si="6"/>
        <v>2.4000000000000004</v>
      </c>
      <c r="U58" s="92"/>
    </row>
    <row r="59" spans="1:21" ht="13.5" customHeight="1">
      <c r="A59" s="68"/>
      <c r="B59" s="68"/>
      <c r="C59" s="68"/>
      <c r="D59" s="68"/>
      <c r="E59" s="105"/>
      <c r="F59" s="68"/>
      <c r="G59" s="69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4" ht="12.75">
      <c r="O64" t="s">
        <v>38</v>
      </c>
    </row>
    <row r="65" ht="12.75">
      <c r="H65" t="s">
        <v>72</v>
      </c>
    </row>
  </sheetData>
  <sheetProtection selectLockedCells="1" selectUnlockedCells="1"/>
  <mergeCells count="32">
    <mergeCell ref="B58:D58"/>
    <mergeCell ref="F45:L45"/>
    <mergeCell ref="I10:J10"/>
    <mergeCell ref="B57:D57"/>
    <mergeCell ref="B22:D22"/>
    <mergeCell ref="J11:J12"/>
    <mergeCell ref="F50:L50"/>
    <mergeCell ref="B44:D44"/>
    <mergeCell ref="H17:L17"/>
    <mergeCell ref="H14:L14"/>
    <mergeCell ref="B49:D49"/>
    <mergeCell ref="F29:L29"/>
    <mergeCell ref="D10:D12"/>
    <mergeCell ref="K10:K12"/>
    <mergeCell ref="N11:U11"/>
    <mergeCell ref="G10:G12"/>
    <mergeCell ref="B16:D16"/>
    <mergeCell ref="H10:H12"/>
    <mergeCell ref="M10:U10"/>
    <mergeCell ref="H23:L23"/>
    <mergeCell ref="M11:M12"/>
    <mergeCell ref="B10:B12"/>
    <mergeCell ref="L2:T2"/>
    <mergeCell ref="A6:S6"/>
    <mergeCell ref="A7:T7"/>
    <mergeCell ref="A8:T8"/>
    <mergeCell ref="A10:A12"/>
    <mergeCell ref="C10:C12"/>
    <mergeCell ref="E10:E12"/>
    <mergeCell ref="F10:F12"/>
    <mergeCell ref="L10:L12"/>
    <mergeCell ref="I11:I12"/>
  </mergeCells>
  <printOptions/>
  <pageMargins left="0.5298611111111111" right="0.3" top="0.43333333333333335" bottom="0.51" header="0.45" footer="0.5118055555555555"/>
  <pageSetup fitToHeight="3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6"/>
  <sheetViews>
    <sheetView zoomScalePageLayoutView="0" workbookViewId="0" topLeftCell="A1">
      <selection activeCell="Q11" sqref="Q11"/>
    </sheetView>
  </sheetViews>
  <sheetFormatPr defaultColWidth="9.140625" defaultRowHeight="12.75"/>
  <cols>
    <col min="6" max="6" width="19.57421875" style="0" customWidth="1"/>
    <col min="8" max="8" width="21.00390625" style="0" customWidth="1"/>
    <col min="10" max="10" width="3.7109375" style="0" customWidth="1"/>
    <col min="11" max="11" width="14.7109375" style="0" customWidth="1"/>
  </cols>
  <sheetData>
    <row r="4" spans="1:11" ht="18">
      <c r="A4" s="1" t="s">
        <v>0</v>
      </c>
      <c r="B4" s="1"/>
      <c r="C4" s="1" t="s">
        <v>1</v>
      </c>
      <c r="D4" s="1"/>
      <c r="E4" s="1"/>
      <c r="F4" s="1"/>
      <c r="G4" s="1" t="s">
        <v>36</v>
      </c>
      <c r="H4" s="1"/>
      <c r="I4" s="2" t="s">
        <v>139</v>
      </c>
      <c r="J4" s="1"/>
      <c r="K4" s="3">
        <v>0.29</v>
      </c>
    </row>
    <row r="5" spans="1:11" ht="18">
      <c r="A5" s="1"/>
      <c r="B5" s="1"/>
      <c r="C5" s="1"/>
      <c r="D5" s="1"/>
      <c r="E5" s="1"/>
      <c r="F5" s="1"/>
      <c r="G5" s="1" t="s">
        <v>2</v>
      </c>
      <c r="H5" s="1"/>
      <c r="I5" s="2" t="s">
        <v>140</v>
      </c>
      <c r="J5" s="1"/>
      <c r="K5" s="3">
        <v>0.47</v>
      </c>
    </row>
    <row r="6" spans="1:11" ht="18">
      <c r="A6" s="1"/>
      <c r="B6" s="1"/>
      <c r="C6" s="1"/>
      <c r="D6" s="1"/>
      <c r="E6" s="1"/>
      <c r="F6" s="1"/>
      <c r="G6" s="1" t="s">
        <v>46</v>
      </c>
      <c r="H6" s="1"/>
      <c r="I6" s="2" t="s">
        <v>138</v>
      </c>
      <c r="J6" s="1"/>
      <c r="K6" s="3">
        <v>0.24</v>
      </c>
    </row>
    <row r="7" spans="1:11" ht="18">
      <c r="A7" s="1"/>
      <c r="B7" s="1"/>
      <c r="C7" s="1"/>
      <c r="D7" s="1"/>
      <c r="E7" s="1"/>
      <c r="F7" s="1"/>
      <c r="G7" s="1"/>
      <c r="H7" s="1"/>
      <c r="I7" s="2"/>
      <c r="J7" s="1"/>
      <c r="K7" s="3"/>
    </row>
    <row r="8" spans="1:11" ht="18">
      <c r="A8" s="1"/>
      <c r="B8" s="1"/>
      <c r="C8" s="1" t="s">
        <v>3</v>
      </c>
      <c r="D8" s="1"/>
      <c r="E8" s="1"/>
      <c r="F8" s="1"/>
      <c r="G8" s="1" t="s">
        <v>37</v>
      </c>
      <c r="H8" s="1"/>
      <c r="I8" s="2" t="s">
        <v>136</v>
      </c>
      <c r="J8" s="1"/>
      <c r="K8" s="3">
        <v>0.11</v>
      </c>
    </row>
    <row r="9" spans="1:11" ht="18">
      <c r="A9" s="1"/>
      <c r="B9" s="1"/>
      <c r="C9" s="1"/>
      <c r="D9" s="1"/>
      <c r="E9" s="1"/>
      <c r="F9" s="1"/>
      <c r="G9" s="1" t="s">
        <v>47</v>
      </c>
      <c r="H9" s="1"/>
      <c r="I9" s="2" t="s">
        <v>137</v>
      </c>
      <c r="J9" s="1"/>
      <c r="K9" s="3">
        <v>0.09</v>
      </c>
    </row>
    <row r="10" spans="1:11" ht="18">
      <c r="A10" s="1"/>
      <c r="B10" s="1"/>
      <c r="C10" s="1"/>
      <c r="D10" s="1"/>
      <c r="E10" s="1"/>
      <c r="F10" s="1"/>
      <c r="G10" s="1" t="s">
        <v>48</v>
      </c>
      <c r="H10" s="1"/>
      <c r="I10" s="2" t="s">
        <v>141</v>
      </c>
      <c r="J10" s="1"/>
      <c r="K10" s="3">
        <v>0.39</v>
      </c>
    </row>
    <row r="11" spans="1:11" ht="18">
      <c r="A11" s="1"/>
      <c r="B11" s="1"/>
      <c r="C11" s="1"/>
      <c r="D11" s="1"/>
      <c r="E11" s="1"/>
      <c r="F11" s="1"/>
      <c r="G11" s="1" t="s">
        <v>49</v>
      </c>
      <c r="H11" s="1"/>
      <c r="I11" s="2" t="s">
        <v>135</v>
      </c>
      <c r="J11" s="1"/>
      <c r="K11" s="3">
        <v>0.24</v>
      </c>
    </row>
    <row r="12" spans="7:11" ht="19.5" customHeight="1">
      <c r="G12" s="1" t="s">
        <v>4</v>
      </c>
      <c r="H12" s="1"/>
      <c r="I12" s="2" t="s">
        <v>134</v>
      </c>
      <c r="J12" s="1"/>
      <c r="K12" s="3">
        <v>0.17</v>
      </c>
    </row>
    <row r="13" ht="19.5" customHeight="1"/>
    <row r="14" spans="1:11" ht="18">
      <c r="A14" s="1"/>
      <c r="B14" s="1"/>
      <c r="C14" s="1" t="s">
        <v>5</v>
      </c>
      <c r="D14" s="1"/>
      <c r="E14" s="1"/>
      <c r="F14" s="1"/>
      <c r="G14" s="1" t="s">
        <v>6</v>
      </c>
      <c r="H14" s="1"/>
      <c r="I14" s="2" t="s">
        <v>133</v>
      </c>
      <c r="J14" s="1"/>
      <c r="K14" s="27">
        <v>1</v>
      </c>
    </row>
    <row r="15" spans="1:11" ht="18">
      <c r="A15" s="1"/>
      <c r="B15" s="1"/>
      <c r="C15" s="1"/>
      <c r="D15" s="1"/>
      <c r="E15" s="1"/>
      <c r="F15" s="1"/>
      <c r="G15" s="1"/>
      <c r="H15" s="1"/>
      <c r="I15" s="2"/>
      <c r="J15" s="1"/>
      <c r="K15" s="27"/>
    </row>
    <row r="16" spans="1:11" ht="18">
      <c r="A16" s="1"/>
      <c r="B16" s="1"/>
      <c r="C16" s="1" t="s">
        <v>7</v>
      </c>
      <c r="D16" s="1"/>
      <c r="E16" s="1"/>
      <c r="F16" s="1"/>
      <c r="G16" s="1" t="s">
        <v>8</v>
      </c>
      <c r="H16" s="1"/>
      <c r="I16" s="2" t="s">
        <v>133</v>
      </c>
      <c r="J16" s="1"/>
      <c r="K16" s="3">
        <v>1</v>
      </c>
    </row>
    <row r="17" spans="1:11" ht="18">
      <c r="A17" s="1"/>
      <c r="B17" s="1"/>
      <c r="C17" s="1"/>
      <c r="D17" s="1"/>
      <c r="E17" s="1"/>
      <c r="F17" s="1"/>
      <c r="G17" s="1"/>
      <c r="H17" s="1"/>
      <c r="I17" s="2"/>
      <c r="J17" s="1"/>
      <c r="K17" s="3"/>
    </row>
    <row r="18" spans="1:11" ht="18">
      <c r="A18" s="1"/>
      <c r="B18" s="1"/>
      <c r="C18" s="1"/>
      <c r="D18" s="1"/>
      <c r="E18" s="1"/>
      <c r="F18" s="1"/>
      <c r="G18" s="1"/>
      <c r="H18" s="1"/>
      <c r="I18" s="2"/>
      <c r="J18" s="1"/>
      <c r="K18" s="3"/>
    </row>
    <row r="19" spans="1:11" ht="18">
      <c r="A19" s="1"/>
      <c r="B19" s="1"/>
      <c r="C19" s="1" t="s">
        <v>9</v>
      </c>
      <c r="D19" s="1"/>
      <c r="E19" s="1"/>
      <c r="F19" s="1"/>
      <c r="G19" s="1" t="s">
        <v>10</v>
      </c>
      <c r="H19" s="1"/>
      <c r="I19" s="2" t="s">
        <v>133</v>
      </c>
      <c r="J19" s="1"/>
      <c r="K19" s="3">
        <v>1</v>
      </c>
    </row>
    <row r="22" spans="1:11" ht="18">
      <c r="A22" s="117" t="s">
        <v>73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11" ht="18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18">
      <c r="A24" s="4"/>
      <c r="B24" s="4"/>
      <c r="C24" s="4" t="s">
        <v>81</v>
      </c>
      <c r="D24" s="4"/>
      <c r="E24" s="4"/>
      <c r="F24" s="4"/>
      <c r="G24" s="4"/>
      <c r="H24" s="4" t="s">
        <v>82</v>
      </c>
      <c r="I24" s="4"/>
      <c r="J24" s="4"/>
      <c r="K24" s="4"/>
    </row>
    <row r="25" spans="1:11" ht="18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8">
      <c r="A26" s="4"/>
      <c r="B26" s="4"/>
      <c r="C26" s="4"/>
      <c r="D26" s="4"/>
      <c r="E26" s="4"/>
      <c r="F26" s="4"/>
      <c r="G26" s="4"/>
      <c r="H26" s="4" t="s">
        <v>132</v>
      </c>
      <c r="I26" s="4"/>
      <c r="J26" s="4"/>
      <c r="K26" s="4"/>
    </row>
  </sheetData>
  <sheetProtection selectLockedCells="1" selectUnlockedCells="1"/>
  <mergeCells count="1">
    <mergeCell ref="A22:K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Lisogospodari</cp:lastModifiedBy>
  <cp:lastPrinted>2019-01-31T08:56:25Z</cp:lastPrinted>
  <dcterms:modified xsi:type="dcterms:W3CDTF">2019-02-22T09:04:53Z</dcterms:modified>
  <cp:category/>
  <cp:version/>
  <cp:contentType/>
  <cp:contentStatus/>
</cp:coreProperties>
</file>